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525" windowWidth="24240" windowHeight="10170"/>
  </bookViews>
  <sheets>
    <sheet name="Лист1" sheetId="1" r:id="rId1"/>
  </sheets>
  <definedNames>
    <definedName name="_xlnm.Print_Titles" localSheetId="0">Лист1!$13:$15</definedName>
  </definedNames>
  <calcPr calcId="124519"/>
</workbook>
</file>

<file path=xl/calcChain.xml><?xml version="1.0" encoding="utf-8"?>
<calcChain xmlns="http://schemas.openxmlformats.org/spreadsheetml/2006/main">
  <c r="P66" i="1"/>
  <c r="R70"/>
  <c r="Q70"/>
  <c r="P70"/>
  <c r="R67"/>
  <c r="Q67"/>
  <c r="P67"/>
  <c r="R66"/>
  <c r="Q66"/>
  <c r="R56"/>
  <c r="Q56"/>
  <c r="P56"/>
  <c r="R79"/>
  <c r="O57"/>
  <c r="O58"/>
  <c r="O59"/>
  <c r="O60"/>
  <c r="O61"/>
  <c r="O62"/>
  <c r="O63"/>
  <c r="O65"/>
  <c r="O66"/>
  <c r="O67"/>
  <c r="O68"/>
  <c r="O69"/>
  <c r="O70"/>
  <c r="O71"/>
  <c r="O72"/>
  <c r="O73"/>
  <c r="O74"/>
  <c r="O75"/>
  <c r="O76"/>
  <c r="O77"/>
  <c r="O78"/>
  <c r="O56"/>
  <c r="O27"/>
  <c r="O26"/>
  <c r="O23"/>
  <c r="O22"/>
  <c r="O21"/>
  <c r="O20"/>
  <c r="O19"/>
  <c r="O18"/>
  <c r="Q79" l="1"/>
  <c r="P79"/>
  <c r="O40"/>
  <c r="O44"/>
  <c r="O45"/>
  <c r="O46"/>
  <c r="O47"/>
  <c r="O48"/>
  <c r="O49"/>
  <c r="O50"/>
  <c r="O51"/>
  <c r="O79" l="1"/>
</calcChain>
</file>

<file path=xl/sharedStrings.xml><?xml version="1.0" encoding="utf-8"?>
<sst xmlns="http://schemas.openxmlformats.org/spreadsheetml/2006/main" count="651" uniqueCount="186">
  <si>
    <t>СВЕДЕНИЯ РЕЕСТРА ИСТОЧНИКОВ ДОХОДОВ</t>
  </si>
  <si>
    <t>Финансовый орган</t>
  </si>
  <si>
    <t>ФИНАНСОВОЕ УПРАВЛЕНИЕ МУЕЗЕРСКОГО РАЙОНА</t>
  </si>
  <si>
    <t>Наименование публично-правового образования</t>
  </si>
  <si>
    <t>Муезерский муниципальный район</t>
  </si>
  <si>
    <t>Этап</t>
  </si>
  <si>
    <t>Проект бюджета</t>
  </si>
  <si>
    <t>Единица измерения</t>
  </si>
  <si>
    <t>руб.</t>
  </si>
  <si>
    <t>Код классификации доходов бюджетов</t>
  </si>
  <si>
    <t>Наименование кода классификации доходов бюджета</t>
  </si>
  <si>
    <t>Наименование главного администратора доходов бюджета</t>
  </si>
  <si>
    <t>Фактическое исполнении бюджета за 2023 год</t>
  </si>
  <si>
    <t xml:space="preserve">Показатели прогноза доходов в 2023 году в соответствии с Законом </t>
  </si>
  <si>
    <t xml:space="preserve">Показатели кассовых поступлений по состоянию на 01.10 2023 года </t>
  </si>
  <si>
    <t xml:space="preserve">Оценка исполнения 2023 года </t>
  </si>
  <si>
    <t xml:space="preserve">Прогноз к проекту Закона о бюджете </t>
  </si>
  <si>
    <t>Код главного администратора доходов бюджета</t>
  </si>
  <si>
    <t>код вида доходов бюджета</t>
  </si>
  <si>
    <t>код подвида доходов бюджета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</si>
  <si>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</si>
  <si>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</si>
  <si>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</si>
  <si>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</si>
  <si>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</si>
  <si>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</si>
  <si>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 доходов бюджета</t>
  </si>
  <si>
    <t>на 2024 год</t>
  </si>
  <si>
    <t>на 2025 год</t>
  </si>
  <si>
    <t>на 2026 год</t>
  </si>
  <si>
    <t>182</t>
  </si>
  <si>
    <t>1</t>
  </si>
  <si>
    <t>01</t>
  </si>
  <si>
    <t>02</t>
  </si>
  <si>
    <t>010</t>
  </si>
  <si>
    <t>0000</t>
  </si>
  <si>
    <t>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</si>
  <si>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</si>
  <si>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Федеральная налоговая служба</t>
  </si>
  <si>
    <t>020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</si>
  <si>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</si>
  <si>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030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</si>
  <si>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</si>
  <si>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040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</si>
  <si>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</si>
  <si>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080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</si>
  <si>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</si>
  <si>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130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</si>
  <si>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</si>
  <si>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140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</si>
  <si>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</si>
  <si>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05</t>
  </si>
  <si>
    <t>011</t>
  </si>
  <si>
    <t>Налог, взимаемый с налогоплательщиков, выбравших в качестве объекта налогообложения доходы</t>
  </si>
  <si>
    <t>021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</si>
  <si>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</si>
  <si>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Единый налог на вмененный доход для отдельных видов деятельности</t>
  </si>
  <si>
    <t>03</t>
  </si>
  <si>
    <t>Единый сельскохозяйственный налог</t>
  </si>
  <si>
    <t>04</t>
  </si>
  <si>
    <t>Налог, взимаемый в связи с применением патентной системы налогообложения, зачисляемый в бюджеты муниципальных районов</t>
  </si>
  <si>
    <t>08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</si>
  <si>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</si>
  <si>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012</t>
  </si>
  <si>
    <t>11</t>
  </si>
  <si>
    <t>013</t>
  </si>
  <si>
    <t>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</si>
  <si>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</si>
  <si>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Администрация Муезерского муниципального района</t>
  </si>
  <si>
    <t>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</si>
  <si>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</si>
  <si>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Администрация Муезерского городского поселения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</si>
  <si>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</si>
  <si>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</si>
  <si>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</si>
  <si>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</si>
  <si>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09</t>
  </si>
  <si>
    <t>045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</si>
  <si>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</si>
  <si>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048</t>
  </si>
  <si>
    <t>12</t>
  </si>
  <si>
    <t>Плата за выбросы загрязняющих веществ в атмосферный воздух стационарными объектами</t>
  </si>
  <si>
    <t>Федеральная служба по надзору в сфере природопользования</t>
  </si>
  <si>
    <t>041</t>
  </si>
  <si>
    <t>Плата за размещение отходов производства</t>
  </si>
  <si>
    <t>498</t>
  </si>
  <si>
    <t>042</t>
  </si>
  <si>
    <t>Плата за размещение твердых коммунальных отходов</t>
  </si>
  <si>
    <t>Федеральная служба по экологическому, технологическому и атомному надзору</t>
  </si>
  <si>
    <t>995</t>
  </si>
  <si>
    <t>Прочие доходы от оказания платных услуг (работ) получателями средств бюджетов муниципальных районов</t>
  </si>
  <si>
    <t>065</t>
  </si>
  <si>
    <t>Доходы, поступающие в порядке возмещения расходов, понесенных в связи с эксплуатацией имущества муниципальных районов</t>
  </si>
  <si>
    <t>Прочие доходы от компенсации затрат бюджетов муниципальных районов</t>
  </si>
  <si>
    <t>14</t>
  </si>
  <si>
    <t>052</t>
  </si>
  <si>
    <t>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</si>
  <si>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</si>
  <si>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06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</si>
  <si>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</si>
  <si>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</si>
  <si>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</si>
  <si>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822</t>
  </si>
  <si>
    <t>16</t>
  </si>
  <si>
    <t>053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</si>
  <si>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</si>
  <si>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Управление Республики Карелия по обеспечению деятельности мировых судей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</si>
  <si>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</si>
  <si>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</si>
  <si>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</si>
  <si>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</si>
  <si>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083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</si>
  <si>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</si>
  <si>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153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</si>
  <si>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</si>
  <si>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173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</si>
  <si>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</si>
  <si>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</si>
  <si>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</si>
  <si>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</si>
  <si>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</si>
  <si>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</si>
  <si>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825</t>
  </si>
  <si>
    <t>050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</si>
  <si>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</si>
  <si>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Министерство природных ресурсов и экологии Республики Карелия</t>
  </si>
  <si>
    <t>17</t>
  </si>
  <si>
    <t>180</t>
  </si>
  <si>
    <t>Невыясненные поступления, зачисляемые в бюджеты муниципальных районов</t>
  </si>
  <si>
    <t>2</t>
  </si>
  <si>
    <t>15</t>
  </si>
  <si>
    <t>001</t>
  </si>
  <si>
    <t>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</si>
  <si>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</si>
  <si>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002</t>
  </si>
  <si>
    <t>Дотации бюджетам муниципальных районов на поддержку мер по обеспечению сбалансированности бюджетов</t>
  </si>
  <si>
    <t>20</t>
  </si>
  <si>
    <t>299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</si>
  <si>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</si>
  <si>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302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</si>
  <si>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</si>
  <si>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25</t>
  </si>
  <si>
    <t>098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</si>
  <si>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</si>
  <si>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179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</si>
  <si>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</si>
  <si>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</si>
  <si>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</si>
  <si>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</si>
  <si>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</si>
  <si>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513</t>
  </si>
  <si>
    <t>Субсидии бюджетам муниципальных районов на развитие сети учреждений культурно-досугового типа</t>
  </si>
  <si>
    <t>29</t>
  </si>
  <si>
    <t>999</t>
  </si>
  <si>
    <t>Прочие субсидии бюджетам муниципальных районов</t>
  </si>
  <si>
    <t>30</t>
  </si>
  <si>
    <t>024</t>
  </si>
  <si>
    <t>Субвенции бюджетам муниципальных районов на выполнение передаваемых полномочий субъектов Российской Федерации</t>
  </si>
  <si>
    <t>35</t>
  </si>
  <si>
    <t>118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</si>
  <si>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</si>
  <si>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</si>
  <si>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36</t>
  </si>
  <si>
    <t>900</t>
  </si>
  <si>
    <t>Единая субвенция бюджетам муниципальных районов из бюджета субъекта Российской Федерации</t>
  </si>
  <si>
    <t>39</t>
  </si>
  <si>
    <t>Прочие субвенции бюджетам муниципальных районов</t>
  </si>
  <si>
    <t>40</t>
  </si>
  <si>
    <t>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</si>
  <si>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</si>
  <si>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45</t>
  </si>
  <si>
    <t>303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</si>
  <si>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</si>
  <si>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454</t>
  </si>
  <si>
    <t>Межбюджетные трансферты, передаваемые бюджетам муниципальных районов на создание модельных муниципальных библиотек</t>
  </si>
  <si>
    <t>49</t>
  </si>
  <si>
    <t>Прочие межбюджетные трансферты, передаваемые бюджетам муниципальных районов</t>
  </si>
  <si>
    <t>18</t>
  </si>
  <si>
    <t>Доходы бюджетов муниципальных районов от возврата остатков субвенций на осуществление первичного воинского учета органами местного самоуправления поселений, муниципальных и городских округов из бюджетов поселений</t>
  </si>
  <si>
    <t>19</t>
  </si>
  <si>
    <t>Возврат остатков субвенций на осуществление первичного воинского учета органами местного самоуправления поселений, муниципальных и городских округов из бюджетов муниципальных районов</t>
  </si>
  <si>
    <t>60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</si>
  <si>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</si>
  <si>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Итого</t>
  </si>
  <si>
    <t>497</t>
  </si>
  <si>
    <t>Субсидии бюджетам муниципальных районов на реализацию мероприятий по обеспечению жильем молодых семей</t>
  </si>
</sst>
</file>

<file path=xl/styles.xml><?xml version="1.0" encoding="utf-8"?>
<styleSheet xmlns="http://schemas.openxmlformats.org/spreadsheetml/2006/main">
  <fonts count="5">
    <font>
      <sz val="11"/>
      <color indexed="8"/>
      <name val="Calibri"/>
      <family val="2"/>
      <scheme val="minor"/>
    </font>
    <font>
      <sz val="10"/>
      <color rgb="FF000000"/>
      <name val="Arial"/>
    </font>
    <font>
      <sz val="10"/>
      <color rgb="FF000000"/>
      <name val="Times New Roman"/>
    </font>
    <font>
      <sz val="8"/>
      <color rgb="FF000000"/>
      <name val="Times New Roman"/>
    </font>
    <font>
      <sz val="11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Border="1" applyAlignment="1"/>
    <xf numFmtId="0" fontId="2" fillId="0" borderId="0" xfId="0" applyNumberFormat="1" applyFont="1" applyBorder="1" applyAlignment="1">
      <alignment wrapText="1"/>
    </xf>
    <xf numFmtId="0" fontId="2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vertical="center"/>
    </xf>
    <xf numFmtId="0" fontId="2" fillId="0" borderId="0" xfId="0" applyNumberFormat="1" applyFont="1" applyBorder="1" applyAlignment="1"/>
    <xf numFmtId="0" fontId="2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left" wrapText="1"/>
    </xf>
    <xf numFmtId="0" fontId="4" fillId="0" borderId="0" xfId="0" applyNumberFormat="1" applyFont="1" applyBorder="1" applyAlignment="1"/>
    <xf numFmtId="0" fontId="3" fillId="0" borderId="1" xfId="0" applyNumberFormat="1" applyFont="1" applyBorder="1" applyAlignment="1"/>
    <xf numFmtId="0" fontId="2" fillId="0" borderId="0" xfId="0" applyNumberFormat="1" applyFont="1" applyBorder="1" applyAlignment="1">
      <alignment horizontal="left" wrapText="1"/>
    </xf>
    <xf numFmtId="0" fontId="3" fillId="0" borderId="0" xfId="0" applyNumberFormat="1" applyFont="1" applyBorder="1" applyAlignment="1"/>
    <xf numFmtId="0" fontId="4" fillId="0" borderId="0" xfId="0" applyNumberFormat="1" applyFont="1" applyBorder="1" applyAlignment="1">
      <alignment horizontal="right"/>
    </xf>
    <xf numFmtId="0" fontId="4" fillId="0" borderId="3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center" vertical="center"/>
    </xf>
    <xf numFmtId="0" fontId="3" fillId="0" borderId="3" xfId="0" applyNumberFormat="1" applyFont="1" applyBorder="1" applyAlignment="1">
      <alignment vertical="center" wrapText="1"/>
    </xf>
    <xf numFmtId="4" fontId="3" fillId="0" borderId="3" xfId="0" applyNumberFormat="1" applyFont="1" applyBorder="1" applyAlignment="1">
      <alignment horizontal="left" vertical="center" wrapText="1"/>
    </xf>
    <xf numFmtId="4" fontId="3" fillId="0" borderId="3" xfId="0" applyNumberFormat="1" applyFont="1" applyBorder="1" applyAlignment="1">
      <alignment horizontal="right" vertical="center" wrapText="1"/>
    </xf>
    <xf numFmtId="4" fontId="4" fillId="0" borderId="3" xfId="0" applyNumberFormat="1" applyFont="1" applyBorder="1" applyAlignment="1">
      <alignment horizontal="center" vertical="center"/>
    </xf>
    <xf numFmtId="0" fontId="4" fillId="0" borderId="3" xfId="0" applyNumberFormat="1" applyFont="1" applyBorder="1" applyAlignment="1">
      <alignment horizontal="left" vertical="center"/>
    </xf>
    <xf numFmtId="4" fontId="4" fillId="0" borderId="3" xfId="0" applyNumberFormat="1" applyFont="1" applyBorder="1" applyAlignment="1">
      <alignment horizontal="right" vertical="center"/>
    </xf>
    <xf numFmtId="4" fontId="3" fillId="0" borderId="3" xfId="0" applyNumberFormat="1" applyFont="1" applyBorder="1" applyAlignment="1">
      <alignment horizontal="right" vertical="center"/>
    </xf>
    <xf numFmtId="0" fontId="2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left"/>
    </xf>
    <xf numFmtId="0" fontId="3" fillId="0" borderId="1" xfId="0" applyNumberFormat="1" applyFont="1" applyBorder="1" applyAlignment="1">
      <alignment horizontal="left" wrapText="1"/>
    </xf>
    <xf numFmtId="0" fontId="3" fillId="0" borderId="2" xfId="0" applyNumberFormat="1" applyFont="1" applyBorder="1" applyAlignment="1">
      <alignment horizontal="left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center" wrapText="1"/>
    </xf>
    <xf numFmtId="0" fontId="4" fillId="0" borderId="8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right" vertical="center" wrapText="1"/>
    </xf>
    <xf numFmtId="4" fontId="0" fillId="0" borderId="0" xfId="0" applyNumberForma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81"/>
  <sheetViews>
    <sheetView tabSelected="1" workbookViewId="0">
      <selection activeCell="E6" sqref="E6:I6"/>
    </sheetView>
  </sheetViews>
  <sheetFormatPr defaultRowHeight="15"/>
  <cols>
    <col min="1" max="1" width="2.7109375" customWidth="1"/>
    <col min="2" max="2" width="10.140625" customWidth="1"/>
    <col min="3" max="8" width="11.5703125" customWidth="1"/>
    <col min="9" max="9" width="7.5703125" customWidth="1"/>
    <col min="10" max="10" width="49.28515625" customWidth="1"/>
    <col min="11" max="11" width="10" customWidth="1"/>
    <col min="12" max="12" width="15.42578125" customWidth="1"/>
    <col min="13" max="13" width="17.140625" customWidth="1"/>
    <col min="14" max="14" width="18.5703125" customWidth="1"/>
    <col min="15" max="15" width="20.42578125" customWidth="1"/>
    <col min="16" max="16" width="19.28515625" customWidth="1"/>
    <col min="17" max="17" width="16.85546875" customWidth="1"/>
    <col min="18" max="18" width="17.140625" customWidth="1"/>
    <col min="19" max="19" width="2.7109375" customWidth="1"/>
  </cols>
  <sheetData>
    <row r="1" spans="1:19" ht="28.5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 ht="15" customHeight="1">
      <c r="A2" s="1"/>
      <c r="B2" s="26" t="s">
        <v>0</v>
      </c>
      <c r="C2" s="26"/>
      <c r="D2" s="26"/>
      <c r="E2" s="26"/>
      <c r="F2" s="1"/>
      <c r="G2" s="1"/>
      <c r="H2" s="3"/>
      <c r="I2" s="3"/>
      <c r="J2" s="4"/>
      <c r="K2" s="5"/>
      <c r="L2" s="5"/>
      <c r="M2" s="5"/>
      <c r="N2" s="5"/>
      <c r="O2" s="5"/>
      <c r="P2" s="5"/>
      <c r="Q2" s="5"/>
      <c r="R2" s="5"/>
      <c r="S2" s="5"/>
    </row>
    <row r="3" spans="1:19" ht="15" customHeight="1">
      <c r="A3" s="1"/>
      <c r="B3" s="26"/>
      <c r="C3" s="26"/>
      <c r="D3" s="26"/>
      <c r="E3" s="26"/>
      <c r="F3" s="1"/>
      <c r="G3" s="1"/>
      <c r="H3" s="3"/>
      <c r="I3" s="3"/>
      <c r="J3" s="6"/>
      <c r="K3" s="5"/>
      <c r="L3" s="5"/>
      <c r="M3" s="5"/>
      <c r="N3" s="5"/>
      <c r="O3" s="5"/>
      <c r="P3" s="5"/>
      <c r="Q3" s="5"/>
      <c r="R3" s="5"/>
      <c r="S3" s="5"/>
    </row>
    <row r="4" spans="1:19" ht="15" customHeight="1">
      <c r="A4" s="1"/>
      <c r="B4" s="5"/>
      <c r="C4" s="5"/>
      <c r="D4" s="5"/>
      <c r="E4" s="5"/>
      <c r="F4" s="5"/>
      <c r="G4" s="5"/>
      <c r="H4" s="26"/>
      <c r="I4" s="26"/>
      <c r="J4" s="26"/>
      <c r="K4" s="5"/>
      <c r="L4" s="5"/>
      <c r="M4" s="5"/>
      <c r="N4" s="5"/>
      <c r="O4" s="5"/>
      <c r="P4" s="5"/>
      <c r="Q4" s="5"/>
      <c r="R4" s="5"/>
      <c r="S4" s="5"/>
    </row>
    <row r="5" spans="1:19" ht="15" customHeight="1">
      <c r="A5" s="1"/>
      <c r="B5" s="5"/>
      <c r="C5" s="5"/>
      <c r="D5" s="5"/>
      <c r="E5" s="5"/>
      <c r="F5" s="5"/>
      <c r="G5" s="5"/>
      <c r="H5" s="3"/>
      <c r="I5" s="3"/>
      <c r="J5" s="3"/>
      <c r="K5" s="5"/>
      <c r="L5" s="5"/>
      <c r="M5" s="5"/>
      <c r="N5" s="5"/>
      <c r="O5" s="5"/>
      <c r="P5" s="5"/>
      <c r="Q5" s="5"/>
      <c r="R5" s="5"/>
      <c r="S5" s="5"/>
    </row>
    <row r="6" spans="1:19" ht="15" customHeight="1">
      <c r="A6" s="1"/>
      <c r="B6" s="27" t="s">
        <v>1</v>
      </c>
      <c r="C6" s="27"/>
      <c r="D6" s="1"/>
      <c r="E6" s="28" t="s">
        <v>2</v>
      </c>
      <c r="F6" s="28"/>
      <c r="G6" s="28"/>
      <c r="H6" s="28"/>
      <c r="I6" s="28"/>
      <c r="J6" s="1"/>
      <c r="K6" s="1"/>
      <c r="L6" s="1"/>
      <c r="M6" s="1"/>
      <c r="N6" s="1"/>
      <c r="O6" s="1"/>
      <c r="P6" s="1"/>
      <c r="Q6" s="1"/>
      <c r="R6" s="1"/>
      <c r="S6" s="1"/>
    </row>
    <row r="7" spans="1:19" ht="15" customHeight="1">
      <c r="A7" s="1"/>
      <c r="B7" s="26" t="s">
        <v>3</v>
      </c>
      <c r="C7" s="26"/>
      <c r="D7" s="26"/>
      <c r="E7" s="29" t="s">
        <v>4</v>
      </c>
      <c r="F7" s="29"/>
      <c r="G7" s="29"/>
      <c r="H7" s="29"/>
      <c r="I7" s="29"/>
      <c r="J7" s="1"/>
      <c r="K7" s="1"/>
      <c r="L7" s="1"/>
      <c r="M7" s="1"/>
      <c r="N7" s="1"/>
      <c r="O7" s="1"/>
      <c r="P7" s="1"/>
      <c r="Q7" s="1"/>
      <c r="R7" s="1"/>
      <c r="S7" s="1"/>
    </row>
    <row r="8" spans="1:19" ht="15" customHeight="1">
      <c r="A8" s="1"/>
      <c r="B8" s="27" t="s">
        <v>5</v>
      </c>
      <c r="C8" s="27"/>
      <c r="D8" s="1"/>
      <c r="E8" s="28" t="s">
        <v>6</v>
      </c>
      <c r="F8" s="28"/>
      <c r="G8" s="7"/>
      <c r="H8" s="8"/>
      <c r="I8" s="1"/>
      <c r="J8" s="1"/>
      <c r="K8" s="1"/>
      <c r="L8" s="1"/>
      <c r="M8" s="1"/>
      <c r="N8" s="1"/>
      <c r="O8" s="1"/>
      <c r="P8" s="1"/>
      <c r="Q8" s="1"/>
      <c r="R8" s="1"/>
      <c r="S8" s="1"/>
    </row>
    <row r="9" spans="1:19" ht="15" customHeight="1">
      <c r="A9" s="1"/>
      <c r="B9" s="27" t="s">
        <v>7</v>
      </c>
      <c r="C9" s="27"/>
      <c r="D9" s="1"/>
      <c r="E9" s="9" t="s">
        <v>8</v>
      </c>
      <c r="F9" s="8"/>
      <c r="G9" s="8"/>
      <c r="H9" s="8"/>
      <c r="I9" s="1"/>
      <c r="J9" s="1"/>
      <c r="K9" s="1"/>
      <c r="L9" s="1"/>
      <c r="M9" s="1"/>
      <c r="N9" s="1"/>
      <c r="O9" s="1"/>
      <c r="P9" s="1"/>
      <c r="Q9" s="1"/>
      <c r="R9" s="1"/>
      <c r="S9" s="10"/>
    </row>
    <row r="10" spans="1:19" ht="15" customHeight="1">
      <c r="A10" s="1"/>
      <c r="B10" s="1"/>
      <c r="C10" s="1"/>
      <c r="D10" s="1"/>
      <c r="E10" s="1"/>
      <c r="F10" s="3"/>
      <c r="G10" s="3"/>
      <c r="H10" s="3"/>
      <c r="I10" s="3"/>
      <c r="J10" s="11"/>
      <c r="K10" s="1"/>
      <c r="L10" s="1"/>
      <c r="M10" s="1"/>
      <c r="N10" s="1"/>
      <c r="O10" s="1"/>
      <c r="P10" s="1"/>
      <c r="Q10" s="1"/>
      <c r="R10" s="1"/>
      <c r="S10" s="10"/>
    </row>
    <row r="11" spans="1:19" ht="15" customHeight="1">
      <c r="A11" s="1"/>
      <c r="B11" s="1"/>
      <c r="C11" s="1"/>
      <c r="D11" s="1"/>
      <c r="E11" s="1"/>
      <c r="F11" s="3"/>
      <c r="G11" s="3"/>
      <c r="H11" s="3"/>
      <c r="I11" s="3"/>
      <c r="J11" s="11"/>
      <c r="K11" s="1"/>
      <c r="L11" s="1"/>
      <c r="M11" s="1"/>
      <c r="N11" s="1"/>
      <c r="O11" s="1"/>
      <c r="P11" s="1"/>
      <c r="Q11" s="1"/>
      <c r="R11" s="1"/>
      <c r="S11" s="10"/>
    </row>
    <row r="12" spans="1:19" ht="15" customHeight="1">
      <c r="A12" s="1"/>
      <c r="B12" s="12"/>
      <c r="C12" s="12"/>
      <c r="D12" s="12"/>
      <c r="E12" s="12"/>
      <c r="F12" s="12"/>
      <c r="G12" s="12"/>
      <c r="H12" s="12"/>
      <c r="I12" s="12"/>
      <c r="J12" s="1"/>
      <c r="K12" s="12"/>
      <c r="L12" s="12"/>
      <c r="M12" s="12"/>
      <c r="N12" s="12"/>
      <c r="O12" s="12"/>
      <c r="P12" s="12"/>
      <c r="Q12" s="12"/>
      <c r="R12" s="12"/>
      <c r="S12" s="1"/>
    </row>
    <row r="13" spans="1:19" ht="15" customHeight="1">
      <c r="A13" s="1"/>
      <c r="B13" s="30" t="s">
        <v>9</v>
      </c>
      <c r="C13" s="30"/>
      <c r="D13" s="30"/>
      <c r="E13" s="30"/>
      <c r="F13" s="30"/>
      <c r="G13" s="30"/>
      <c r="H13" s="30"/>
      <c r="I13" s="30"/>
      <c r="J13" s="31" t="s">
        <v>10</v>
      </c>
      <c r="K13" s="31" t="s">
        <v>11</v>
      </c>
      <c r="L13" s="31" t="s">
        <v>12</v>
      </c>
      <c r="M13" s="30" t="s">
        <v>13</v>
      </c>
      <c r="N13" s="30" t="s">
        <v>14</v>
      </c>
      <c r="O13" s="30" t="s">
        <v>15</v>
      </c>
      <c r="P13" s="30" t="s">
        <v>16</v>
      </c>
      <c r="Q13" s="30"/>
      <c r="R13" s="30"/>
      <c r="S13" s="1"/>
    </row>
    <row r="14" spans="1:19" ht="30" customHeight="1">
      <c r="A14" s="1"/>
      <c r="B14" s="31" t="s">
        <v>17</v>
      </c>
      <c r="C14" s="34" t="s">
        <v>18</v>
      </c>
      <c r="D14" s="35"/>
      <c r="E14" s="35"/>
      <c r="F14" s="35"/>
      <c r="G14" s="36"/>
      <c r="H14" s="34" t="s">
        <v>19</v>
      </c>
      <c r="I14" s="36"/>
      <c r="J14" s="32"/>
      <c r="K14" s="32"/>
      <c r="L14" s="32"/>
      <c r="M14" s="30"/>
      <c r="N14" s="30"/>
      <c r="O14" s="30"/>
      <c r="P14" s="30"/>
      <c r="Q14" s="30"/>
      <c r="R14" s="30"/>
      <c r="S14" s="1"/>
    </row>
    <row r="15" spans="1:19" ht="60.75" customHeight="1">
      <c r="A15" s="1"/>
      <c r="B15" s="33"/>
      <c r="C15" s="14" t="s">
        <v>20</v>
      </c>
      <c r="D15" s="14" t="s">
        <v>21</v>
      </c>
      <c r="E15" s="14" t="s">
        <v>22</v>
      </c>
      <c r="F15" s="14" t="s">
        <v>23</v>
      </c>
      <c r="G15" s="15" t="s">
        <v>24</v>
      </c>
      <c r="H15" s="14" t="s">
        <v>25</v>
      </c>
      <c r="I15" s="15" t="s">
        <v>26</v>
      </c>
      <c r="J15" s="33"/>
      <c r="K15" s="33"/>
      <c r="L15" s="33"/>
      <c r="M15" s="30"/>
      <c r="N15" s="30"/>
      <c r="O15" s="30"/>
      <c r="P15" s="13" t="s">
        <v>27</v>
      </c>
      <c r="Q15" s="13" t="s">
        <v>28</v>
      </c>
      <c r="R15" s="13" t="s">
        <v>29</v>
      </c>
      <c r="S15" s="1"/>
    </row>
    <row r="16" spans="1:19" ht="15" customHeight="1">
      <c r="A16" s="1"/>
      <c r="B16" s="16">
        <v>1</v>
      </c>
      <c r="C16" s="16">
        <v>2</v>
      </c>
      <c r="D16" s="16">
        <v>3</v>
      </c>
      <c r="E16" s="16">
        <v>4</v>
      </c>
      <c r="F16" s="16">
        <v>5</v>
      </c>
      <c r="G16" s="16">
        <v>6</v>
      </c>
      <c r="H16" s="16">
        <v>7</v>
      </c>
      <c r="I16" s="16">
        <v>8</v>
      </c>
      <c r="J16" s="16">
        <v>9</v>
      </c>
      <c r="K16" s="16">
        <v>10</v>
      </c>
      <c r="L16" s="16">
        <v>11</v>
      </c>
      <c r="M16" s="16">
        <v>12</v>
      </c>
      <c r="N16" s="16">
        <v>13</v>
      </c>
      <c r="O16" s="16">
        <v>14</v>
      </c>
      <c r="P16" s="16">
        <v>15</v>
      </c>
      <c r="Q16" s="16">
        <v>16</v>
      </c>
      <c r="R16" s="16">
        <v>17</v>
      </c>
      <c r="S16" s="1"/>
    </row>
    <row r="17" spans="2:18" ht="73.5" customHeight="1">
      <c r="B17" s="17" t="s">
        <v>30</v>
      </c>
      <c r="C17" s="18" t="s">
        <v>31</v>
      </c>
      <c r="D17" s="18" t="s">
        <v>32</v>
      </c>
      <c r="E17" s="18" t="s">
        <v>33</v>
      </c>
      <c r="F17" s="18" t="s">
        <v>34</v>
      </c>
      <c r="G17" s="18" t="s">
        <v>32</v>
      </c>
      <c r="H17" s="18" t="s">
        <v>35</v>
      </c>
      <c r="I17" s="18" t="s">
        <v>36</v>
      </c>
      <c r="J17" s="19" t="s">
        <v>37</v>
      </c>
      <c r="K17" s="20" t="s">
        <v>38</v>
      </c>
      <c r="L17" s="21">
        <v>0</v>
      </c>
      <c r="M17" s="21">
        <v>75571000</v>
      </c>
      <c r="N17" s="21">
        <v>36716612.100000001</v>
      </c>
      <c r="O17" s="37">
        <v>51681409.289999999</v>
      </c>
      <c r="P17" s="21">
        <v>58314000</v>
      </c>
      <c r="Q17" s="21">
        <v>60165000</v>
      </c>
      <c r="R17" s="21">
        <v>62479000</v>
      </c>
    </row>
    <row r="18" spans="2:18" ht="85.5" customHeight="1">
      <c r="B18" s="17" t="s">
        <v>30</v>
      </c>
      <c r="C18" s="18" t="s">
        <v>31</v>
      </c>
      <c r="D18" s="18" t="s">
        <v>32</v>
      </c>
      <c r="E18" s="18" t="s">
        <v>33</v>
      </c>
      <c r="F18" s="18" t="s">
        <v>39</v>
      </c>
      <c r="G18" s="18" t="s">
        <v>32</v>
      </c>
      <c r="H18" s="18" t="s">
        <v>35</v>
      </c>
      <c r="I18" s="18" t="s">
        <v>36</v>
      </c>
      <c r="J18" s="19" t="s">
        <v>40</v>
      </c>
      <c r="K18" s="20" t="s">
        <v>38</v>
      </c>
      <c r="L18" s="21">
        <v>0</v>
      </c>
      <c r="M18" s="21">
        <v>0</v>
      </c>
      <c r="N18" s="21">
        <v>117317.89</v>
      </c>
      <c r="O18" s="37">
        <f>N18</f>
        <v>117317.89</v>
      </c>
      <c r="P18" s="21">
        <v>0</v>
      </c>
      <c r="Q18" s="21">
        <v>0</v>
      </c>
      <c r="R18" s="21">
        <v>0</v>
      </c>
    </row>
    <row r="19" spans="2:18" ht="45.75" customHeight="1">
      <c r="B19" s="17" t="s">
        <v>30</v>
      </c>
      <c r="C19" s="18" t="s">
        <v>31</v>
      </c>
      <c r="D19" s="18" t="s">
        <v>32</v>
      </c>
      <c r="E19" s="18" t="s">
        <v>33</v>
      </c>
      <c r="F19" s="18" t="s">
        <v>41</v>
      </c>
      <c r="G19" s="18" t="s">
        <v>32</v>
      </c>
      <c r="H19" s="18" t="s">
        <v>35</v>
      </c>
      <c r="I19" s="18" t="s">
        <v>36</v>
      </c>
      <c r="J19" s="19" t="s">
        <v>42</v>
      </c>
      <c r="K19" s="20" t="s">
        <v>38</v>
      </c>
      <c r="L19" s="21">
        <v>0</v>
      </c>
      <c r="M19" s="21">
        <v>0</v>
      </c>
      <c r="N19" s="21">
        <v>103863.39</v>
      </c>
      <c r="O19" s="37">
        <f>N19</f>
        <v>103863.39</v>
      </c>
      <c r="P19" s="21">
        <v>0</v>
      </c>
      <c r="Q19" s="21">
        <v>0</v>
      </c>
      <c r="R19" s="21">
        <v>0</v>
      </c>
    </row>
    <row r="20" spans="2:18" ht="67.5">
      <c r="B20" s="17" t="s">
        <v>30</v>
      </c>
      <c r="C20" s="18" t="s">
        <v>31</v>
      </c>
      <c r="D20" s="18" t="s">
        <v>32</v>
      </c>
      <c r="E20" s="18" t="s">
        <v>33</v>
      </c>
      <c r="F20" s="18" t="s">
        <v>43</v>
      </c>
      <c r="G20" s="18" t="s">
        <v>32</v>
      </c>
      <c r="H20" s="18" t="s">
        <v>35</v>
      </c>
      <c r="I20" s="18" t="s">
        <v>36</v>
      </c>
      <c r="J20" s="19" t="s">
        <v>44</v>
      </c>
      <c r="K20" s="20" t="s">
        <v>38</v>
      </c>
      <c r="L20" s="21">
        <v>0</v>
      </c>
      <c r="M20" s="21">
        <v>0</v>
      </c>
      <c r="N20" s="21">
        <v>45488.800000000003</v>
      </c>
      <c r="O20" s="37">
        <f>N20</f>
        <v>45488.800000000003</v>
      </c>
      <c r="P20" s="21">
        <v>0</v>
      </c>
      <c r="Q20" s="21">
        <v>0</v>
      </c>
      <c r="R20" s="21">
        <v>0</v>
      </c>
    </row>
    <row r="21" spans="2:18" ht="113.25" customHeight="1">
      <c r="B21" s="17" t="s">
        <v>30</v>
      </c>
      <c r="C21" s="18" t="s">
        <v>31</v>
      </c>
      <c r="D21" s="18" t="s">
        <v>32</v>
      </c>
      <c r="E21" s="18" t="s">
        <v>33</v>
      </c>
      <c r="F21" s="18" t="s">
        <v>45</v>
      </c>
      <c r="G21" s="18" t="s">
        <v>32</v>
      </c>
      <c r="H21" s="18" t="s">
        <v>35</v>
      </c>
      <c r="I21" s="18" t="s">
        <v>36</v>
      </c>
      <c r="J21" s="19" t="s">
        <v>46</v>
      </c>
      <c r="K21" s="20" t="s">
        <v>38</v>
      </c>
      <c r="L21" s="21">
        <v>0</v>
      </c>
      <c r="M21" s="21">
        <v>20000000</v>
      </c>
      <c r="N21" s="21">
        <v>59872.89</v>
      </c>
      <c r="O21" s="37">
        <f>N21</f>
        <v>59872.89</v>
      </c>
      <c r="P21" s="21">
        <v>0</v>
      </c>
      <c r="Q21" s="21">
        <v>0</v>
      </c>
      <c r="R21" s="21">
        <v>0</v>
      </c>
    </row>
    <row r="22" spans="2:18" ht="45.75" customHeight="1">
      <c r="B22" s="17" t="s">
        <v>30</v>
      </c>
      <c r="C22" s="18" t="s">
        <v>31</v>
      </c>
      <c r="D22" s="18" t="s">
        <v>32</v>
      </c>
      <c r="E22" s="18" t="s">
        <v>33</v>
      </c>
      <c r="F22" s="18" t="s">
        <v>47</v>
      </c>
      <c r="G22" s="18" t="s">
        <v>32</v>
      </c>
      <c r="H22" s="18" t="s">
        <v>35</v>
      </c>
      <c r="I22" s="18" t="s">
        <v>36</v>
      </c>
      <c r="J22" s="19" t="s">
        <v>48</v>
      </c>
      <c r="K22" s="20" t="s">
        <v>38</v>
      </c>
      <c r="L22" s="21">
        <v>0</v>
      </c>
      <c r="M22" s="21">
        <v>0</v>
      </c>
      <c r="N22" s="21">
        <v>351887.1</v>
      </c>
      <c r="O22" s="37">
        <f>N22</f>
        <v>351887.1</v>
      </c>
      <c r="P22" s="21">
        <v>0</v>
      </c>
      <c r="Q22" s="21">
        <v>0</v>
      </c>
      <c r="R22" s="21">
        <v>0</v>
      </c>
    </row>
    <row r="23" spans="2:18" ht="45.75" customHeight="1">
      <c r="B23" s="17" t="s">
        <v>30</v>
      </c>
      <c r="C23" s="18" t="s">
        <v>31</v>
      </c>
      <c r="D23" s="18" t="s">
        <v>32</v>
      </c>
      <c r="E23" s="18" t="s">
        <v>33</v>
      </c>
      <c r="F23" s="18" t="s">
        <v>49</v>
      </c>
      <c r="G23" s="18" t="s">
        <v>32</v>
      </c>
      <c r="H23" s="18" t="s">
        <v>35</v>
      </c>
      <c r="I23" s="18" t="s">
        <v>36</v>
      </c>
      <c r="J23" s="19" t="s">
        <v>50</v>
      </c>
      <c r="K23" s="20" t="s">
        <v>38</v>
      </c>
      <c r="L23" s="21">
        <v>0</v>
      </c>
      <c r="M23" s="21">
        <v>0</v>
      </c>
      <c r="N23" s="21">
        <v>140160.64000000001</v>
      </c>
      <c r="O23" s="37">
        <f>N23</f>
        <v>140160.64000000001</v>
      </c>
      <c r="P23" s="21">
        <v>0</v>
      </c>
      <c r="Q23" s="21">
        <v>0</v>
      </c>
      <c r="R23" s="21">
        <v>0</v>
      </c>
    </row>
    <row r="24" spans="2:18" ht="23.25" customHeight="1">
      <c r="B24" s="17" t="s">
        <v>30</v>
      </c>
      <c r="C24" s="18" t="s">
        <v>31</v>
      </c>
      <c r="D24" s="18" t="s">
        <v>51</v>
      </c>
      <c r="E24" s="18" t="s">
        <v>32</v>
      </c>
      <c r="F24" s="18" t="s">
        <v>52</v>
      </c>
      <c r="G24" s="18" t="s">
        <v>32</v>
      </c>
      <c r="H24" s="18" t="s">
        <v>35</v>
      </c>
      <c r="I24" s="18" t="s">
        <v>36</v>
      </c>
      <c r="J24" s="19" t="s">
        <v>53</v>
      </c>
      <c r="K24" s="20" t="s">
        <v>38</v>
      </c>
      <c r="L24" s="21">
        <v>0</v>
      </c>
      <c r="M24" s="21">
        <v>1000000</v>
      </c>
      <c r="N24" s="21">
        <v>921330.15</v>
      </c>
      <c r="O24" s="21">
        <v>1000000</v>
      </c>
      <c r="P24" s="21">
        <v>1300000</v>
      </c>
      <c r="Q24" s="21">
        <v>1300000</v>
      </c>
      <c r="R24" s="21">
        <v>1300000</v>
      </c>
    </row>
    <row r="25" spans="2:18" ht="57" customHeight="1">
      <c r="B25" s="17" t="s">
        <v>30</v>
      </c>
      <c r="C25" s="18" t="s">
        <v>31</v>
      </c>
      <c r="D25" s="18" t="s">
        <v>51</v>
      </c>
      <c r="E25" s="18" t="s">
        <v>32</v>
      </c>
      <c r="F25" s="18" t="s">
        <v>54</v>
      </c>
      <c r="G25" s="18" t="s">
        <v>32</v>
      </c>
      <c r="H25" s="18" t="s">
        <v>35</v>
      </c>
      <c r="I25" s="18" t="s">
        <v>36</v>
      </c>
      <c r="J25" s="19" t="s">
        <v>55</v>
      </c>
      <c r="K25" s="20" t="s">
        <v>38</v>
      </c>
      <c r="L25" s="21">
        <v>0</v>
      </c>
      <c r="M25" s="21">
        <v>800700</v>
      </c>
      <c r="N25" s="21">
        <v>380213.96</v>
      </c>
      <c r="O25" s="21">
        <v>800700</v>
      </c>
      <c r="P25" s="21">
        <v>500000</v>
      </c>
      <c r="Q25" s="21">
        <v>500000</v>
      </c>
      <c r="R25" s="21">
        <v>500000</v>
      </c>
    </row>
    <row r="26" spans="2:18" ht="23.25" customHeight="1">
      <c r="B26" s="17" t="s">
        <v>30</v>
      </c>
      <c r="C26" s="18" t="s">
        <v>31</v>
      </c>
      <c r="D26" s="18" t="s">
        <v>51</v>
      </c>
      <c r="E26" s="18" t="s">
        <v>33</v>
      </c>
      <c r="F26" s="18" t="s">
        <v>34</v>
      </c>
      <c r="G26" s="18" t="s">
        <v>33</v>
      </c>
      <c r="H26" s="18" t="s">
        <v>35</v>
      </c>
      <c r="I26" s="18" t="s">
        <v>36</v>
      </c>
      <c r="J26" s="19" t="s">
        <v>56</v>
      </c>
      <c r="K26" s="20" t="s">
        <v>38</v>
      </c>
      <c r="L26" s="21">
        <v>0</v>
      </c>
      <c r="M26" s="21">
        <v>0</v>
      </c>
      <c r="N26" s="21">
        <v>18337.47</v>
      </c>
      <c r="O26" s="21">
        <f>N26</f>
        <v>18337.47</v>
      </c>
      <c r="P26" s="21">
        <v>0</v>
      </c>
      <c r="Q26" s="21">
        <v>0</v>
      </c>
      <c r="R26" s="21">
        <v>0</v>
      </c>
    </row>
    <row r="27" spans="2:18" ht="15" customHeight="1">
      <c r="B27" s="17" t="s">
        <v>30</v>
      </c>
      <c r="C27" s="18" t="s">
        <v>31</v>
      </c>
      <c r="D27" s="18" t="s">
        <v>51</v>
      </c>
      <c r="E27" s="18" t="s">
        <v>57</v>
      </c>
      <c r="F27" s="18" t="s">
        <v>34</v>
      </c>
      <c r="G27" s="18" t="s">
        <v>32</v>
      </c>
      <c r="H27" s="18" t="s">
        <v>35</v>
      </c>
      <c r="I27" s="18" t="s">
        <v>36</v>
      </c>
      <c r="J27" s="19" t="s">
        <v>58</v>
      </c>
      <c r="K27" s="20" t="s">
        <v>38</v>
      </c>
      <c r="L27" s="21">
        <v>0</v>
      </c>
      <c r="M27" s="21">
        <v>0</v>
      </c>
      <c r="N27" s="21">
        <v>1.27</v>
      </c>
      <c r="O27" s="21">
        <f>N27</f>
        <v>1.27</v>
      </c>
      <c r="P27" s="21">
        <v>0</v>
      </c>
      <c r="Q27" s="21">
        <v>0</v>
      </c>
      <c r="R27" s="21">
        <v>0</v>
      </c>
    </row>
    <row r="28" spans="2:18" ht="34.5" customHeight="1">
      <c r="B28" s="17" t="s">
        <v>30</v>
      </c>
      <c r="C28" s="18" t="s">
        <v>31</v>
      </c>
      <c r="D28" s="18" t="s">
        <v>51</v>
      </c>
      <c r="E28" s="18" t="s">
        <v>59</v>
      </c>
      <c r="F28" s="18" t="s">
        <v>39</v>
      </c>
      <c r="G28" s="18" t="s">
        <v>33</v>
      </c>
      <c r="H28" s="18" t="s">
        <v>35</v>
      </c>
      <c r="I28" s="18" t="s">
        <v>36</v>
      </c>
      <c r="J28" s="19" t="s">
        <v>60</v>
      </c>
      <c r="K28" s="20" t="s">
        <v>38</v>
      </c>
      <c r="L28" s="21">
        <v>0</v>
      </c>
      <c r="M28" s="21">
        <v>600000</v>
      </c>
      <c r="N28" s="21">
        <v>308923.43</v>
      </c>
      <c r="O28" s="21">
        <v>453000</v>
      </c>
      <c r="P28" s="21">
        <v>410000</v>
      </c>
      <c r="Q28" s="21">
        <v>410000</v>
      </c>
      <c r="R28" s="21">
        <v>410000</v>
      </c>
    </row>
    <row r="29" spans="2:18" ht="34.5" customHeight="1">
      <c r="B29" s="17" t="s">
        <v>30</v>
      </c>
      <c r="C29" s="18" t="s">
        <v>31</v>
      </c>
      <c r="D29" s="18" t="s">
        <v>61</v>
      </c>
      <c r="E29" s="18" t="s">
        <v>57</v>
      </c>
      <c r="F29" s="18" t="s">
        <v>34</v>
      </c>
      <c r="G29" s="18" t="s">
        <v>32</v>
      </c>
      <c r="H29" s="18" t="s">
        <v>35</v>
      </c>
      <c r="I29" s="18" t="s">
        <v>36</v>
      </c>
      <c r="J29" s="19" t="s">
        <v>62</v>
      </c>
      <c r="K29" s="20" t="s">
        <v>38</v>
      </c>
      <c r="L29" s="21">
        <v>0</v>
      </c>
      <c r="M29" s="21">
        <v>1600000</v>
      </c>
      <c r="N29" s="21">
        <v>1334428.73</v>
      </c>
      <c r="O29" s="21">
        <v>1600000</v>
      </c>
      <c r="P29" s="21">
        <v>1800000</v>
      </c>
      <c r="Q29" s="21">
        <v>1800000</v>
      </c>
      <c r="R29" s="21">
        <v>1800000</v>
      </c>
    </row>
    <row r="30" spans="2:18" ht="79.5" customHeight="1">
      <c r="B30" s="17" t="s">
        <v>63</v>
      </c>
      <c r="C30" s="18" t="s">
        <v>31</v>
      </c>
      <c r="D30" s="18" t="s">
        <v>64</v>
      </c>
      <c r="E30" s="18" t="s">
        <v>51</v>
      </c>
      <c r="F30" s="18" t="s">
        <v>65</v>
      </c>
      <c r="G30" s="18" t="s">
        <v>51</v>
      </c>
      <c r="H30" s="18" t="s">
        <v>35</v>
      </c>
      <c r="I30" s="18" t="s">
        <v>66</v>
      </c>
      <c r="J30" s="19" t="s">
        <v>67</v>
      </c>
      <c r="K30" s="20" t="s">
        <v>68</v>
      </c>
      <c r="L30" s="21">
        <v>0</v>
      </c>
      <c r="M30" s="21">
        <v>3700000</v>
      </c>
      <c r="N30" s="21">
        <v>2478654.35</v>
      </c>
      <c r="O30" s="21">
        <v>3700000</v>
      </c>
      <c r="P30" s="21">
        <v>5032000</v>
      </c>
      <c r="Q30" s="21">
        <v>5032000</v>
      </c>
      <c r="R30" s="21">
        <v>5032000</v>
      </c>
    </row>
    <row r="31" spans="2:18" ht="68.25" customHeight="1">
      <c r="B31" s="17" t="s">
        <v>52</v>
      </c>
      <c r="C31" s="18" t="s">
        <v>31</v>
      </c>
      <c r="D31" s="18" t="s">
        <v>64</v>
      </c>
      <c r="E31" s="18" t="s">
        <v>51</v>
      </c>
      <c r="F31" s="18" t="s">
        <v>65</v>
      </c>
      <c r="G31" s="18" t="s">
        <v>69</v>
      </c>
      <c r="H31" s="18" t="s">
        <v>35</v>
      </c>
      <c r="I31" s="18" t="s">
        <v>66</v>
      </c>
      <c r="J31" s="19" t="s">
        <v>70</v>
      </c>
      <c r="K31" s="20" t="s">
        <v>71</v>
      </c>
      <c r="L31" s="21">
        <v>0</v>
      </c>
      <c r="M31" s="21">
        <v>700000</v>
      </c>
      <c r="N31" s="21">
        <v>720165.4</v>
      </c>
      <c r="O31" s="21">
        <v>700000</v>
      </c>
      <c r="P31" s="21">
        <v>0</v>
      </c>
      <c r="Q31" s="21">
        <v>0</v>
      </c>
      <c r="R31" s="21">
        <v>0</v>
      </c>
    </row>
    <row r="32" spans="2:18" ht="68.25" customHeight="1">
      <c r="B32" s="17" t="s">
        <v>63</v>
      </c>
      <c r="C32" s="18" t="s">
        <v>31</v>
      </c>
      <c r="D32" s="18" t="s">
        <v>64</v>
      </c>
      <c r="E32" s="18" t="s">
        <v>51</v>
      </c>
      <c r="F32" s="18" t="s">
        <v>72</v>
      </c>
      <c r="G32" s="18" t="s">
        <v>51</v>
      </c>
      <c r="H32" s="18" t="s">
        <v>35</v>
      </c>
      <c r="I32" s="18" t="s">
        <v>66</v>
      </c>
      <c r="J32" s="19" t="s">
        <v>73</v>
      </c>
      <c r="K32" s="20" t="s">
        <v>68</v>
      </c>
      <c r="L32" s="21">
        <v>0</v>
      </c>
      <c r="M32" s="21">
        <v>50000</v>
      </c>
      <c r="N32" s="21">
        <v>38120.92</v>
      </c>
      <c r="O32" s="21">
        <v>50000</v>
      </c>
      <c r="P32" s="21">
        <v>73000</v>
      </c>
      <c r="Q32" s="21">
        <v>73000</v>
      </c>
      <c r="R32" s="21">
        <v>73000</v>
      </c>
    </row>
    <row r="33" spans="2:18" ht="57" customHeight="1">
      <c r="B33" s="17" t="s">
        <v>63</v>
      </c>
      <c r="C33" s="18" t="s">
        <v>31</v>
      </c>
      <c r="D33" s="18" t="s">
        <v>64</v>
      </c>
      <c r="E33" s="18" t="s">
        <v>51</v>
      </c>
      <c r="F33" s="18" t="s">
        <v>74</v>
      </c>
      <c r="G33" s="18" t="s">
        <v>51</v>
      </c>
      <c r="H33" s="18" t="s">
        <v>35</v>
      </c>
      <c r="I33" s="18" t="s">
        <v>66</v>
      </c>
      <c r="J33" s="19" t="s">
        <v>75</v>
      </c>
      <c r="K33" s="20" t="s">
        <v>68</v>
      </c>
      <c r="L33" s="21">
        <v>0</v>
      </c>
      <c r="M33" s="21">
        <v>2100000</v>
      </c>
      <c r="N33" s="21">
        <v>1716335.04</v>
      </c>
      <c r="O33" s="21">
        <v>2100000</v>
      </c>
      <c r="P33" s="21">
        <v>2367000</v>
      </c>
      <c r="Q33" s="21">
        <v>2367000</v>
      </c>
      <c r="R33" s="21">
        <v>2367000</v>
      </c>
    </row>
    <row r="34" spans="2:18" ht="68.25" customHeight="1">
      <c r="B34" s="17" t="s">
        <v>63</v>
      </c>
      <c r="C34" s="18" t="s">
        <v>31</v>
      </c>
      <c r="D34" s="18" t="s">
        <v>64</v>
      </c>
      <c r="E34" s="18" t="s">
        <v>76</v>
      </c>
      <c r="F34" s="18" t="s">
        <v>77</v>
      </c>
      <c r="G34" s="18" t="s">
        <v>51</v>
      </c>
      <c r="H34" s="18" t="s">
        <v>35</v>
      </c>
      <c r="I34" s="18" t="s">
        <v>66</v>
      </c>
      <c r="J34" s="19" t="s">
        <v>78</v>
      </c>
      <c r="K34" s="20" t="s">
        <v>68</v>
      </c>
      <c r="L34" s="21">
        <v>0</v>
      </c>
      <c r="M34" s="21">
        <v>1000000</v>
      </c>
      <c r="N34" s="21">
        <v>547487.38</v>
      </c>
      <c r="O34" s="21">
        <v>1000000</v>
      </c>
      <c r="P34" s="21">
        <v>750000</v>
      </c>
      <c r="Q34" s="21">
        <v>750000</v>
      </c>
      <c r="R34" s="21">
        <v>750000</v>
      </c>
    </row>
    <row r="35" spans="2:18" ht="23.25" customHeight="1">
      <c r="B35" s="17" t="s">
        <v>79</v>
      </c>
      <c r="C35" s="18" t="s">
        <v>31</v>
      </c>
      <c r="D35" s="18" t="s">
        <v>80</v>
      </c>
      <c r="E35" s="18" t="s">
        <v>32</v>
      </c>
      <c r="F35" s="18" t="s">
        <v>34</v>
      </c>
      <c r="G35" s="18" t="s">
        <v>32</v>
      </c>
      <c r="H35" s="18" t="s">
        <v>35</v>
      </c>
      <c r="I35" s="18" t="s">
        <v>66</v>
      </c>
      <c r="J35" s="19" t="s">
        <v>81</v>
      </c>
      <c r="K35" s="20" t="s">
        <v>82</v>
      </c>
      <c r="L35" s="21">
        <v>0</v>
      </c>
      <c r="M35" s="21">
        <v>0</v>
      </c>
      <c r="N35" s="21">
        <v>8183.87</v>
      </c>
      <c r="O35" s="21">
        <v>8200</v>
      </c>
      <c r="P35" s="21">
        <v>0</v>
      </c>
      <c r="Q35" s="21">
        <v>0</v>
      </c>
      <c r="R35" s="21">
        <v>0</v>
      </c>
    </row>
    <row r="36" spans="2:18" ht="23.25" customHeight="1">
      <c r="B36" s="17" t="s">
        <v>79</v>
      </c>
      <c r="C36" s="18" t="s">
        <v>31</v>
      </c>
      <c r="D36" s="18" t="s">
        <v>80</v>
      </c>
      <c r="E36" s="18" t="s">
        <v>32</v>
      </c>
      <c r="F36" s="18" t="s">
        <v>83</v>
      </c>
      <c r="G36" s="18" t="s">
        <v>32</v>
      </c>
      <c r="H36" s="18" t="s">
        <v>35</v>
      </c>
      <c r="I36" s="18" t="s">
        <v>66</v>
      </c>
      <c r="J36" s="19" t="s">
        <v>84</v>
      </c>
      <c r="K36" s="20" t="s">
        <v>82</v>
      </c>
      <c r="L36" s="21">
        <v>0</v>
      </c>
      <c r="M36" s="21">
        <v>0</v>
      </c>
      <c r="N36" s="21">
        <v>2487.2399999999998</v>
      </c>
      <c r="O36" s="21">
        <v>2500</v>
      </c>
      <c r="P36" s="21">
        <v>0</v>
      </c>
      <c r="Q36" s="21">
        <v>0</v>
      </c>
      <c r="R36" s="21">
        <v>0</v>
      </c>
    </row>
    <row r="37" spans="2:18" ht="23.25" customHeight="1">
      <c r="B37" s="17" t="s">
        <v>85</v>
      </c>
      <c r="C37" s="18" t="s">
        <v>31</v>
      </c>
      <c r="D37" s="18" t="s">
        <v>80</v>
      </c>
      <c r="E37" s="18" t="s">
        <v>32</v>
      </c>
      <c r="F37" s="18" t="s">
        <v>86</v>
      </c>
      <c r="G37" s="18" t="s">
        <v>32</v>
      </c>
      <c r="H37" s="18" t="s">
        <v>35</v>
      </c>
      <c r="I37" s="18" t="s">
        <v>66</v>
      </c>
      <c r="J37" s="19" t="s">
        <v>87</v>
      </c>
      <c r="K37" s="20" t="s">
        <v>88</v>
      </c>
      <c r="L37" s="21">
        <v>0</v>
      </c>
      <c r="M37" s="21">
        <v>25000</v>
      </c>
      <c r="N37" s="21">
        <v>0</v>
      </c>
      <c r="O37" s="21">
        <v>14300</v>
      </c>
      <c r="P37" s="21">
        <v>15000</v>
      </c>
      <c r="Q37" s="21">
        <v>15000</v>
      </c>
      <c r="R37" s="21">
        <v>15000</v>
      </c>
    </row>
    <row r="38" spans="2:18" ht="34.5" customHeight="1">
      <c r="B38" s="17" t="s">
        <v>63</v>
      </c>
      <c r="C38" s="18" t="s">
        <v>31</v>
      </c>
      <c r="D38" s="18" t="s">
        <v>69</v>
      </c>
      <c r="E38" s="18" t="s">
        <v>32</v>
      </c>
      <c r="F38" s="18" t="s">
        <v>89</v>
      </c>
      <c r="G38" s="18" t="s">
        <v>51</v>
      </c>
      <c r="H38" s="18" t="s">
        <v>35</v>
      </c>
      <c r="I38" s="18" t="s">
        <v>47</v>
      </c>
      <c r="J38" s="19" t="s">
        <v>90</v>
      </c>
      <c r="K38" s="20" t="s">
        <v>68</v>
      </c>
      <c r="L38" s="21">
        <v>0</v>
      </c>
      <c r="M38" s="21">
        <v>15000000</v>
      </c>
      <c r="N38" s="21">
        <v>8702033.7799999993</v>
      </c>
      <c r="O38" s="21">
        <v>15000000</v>
      </c>
      <c r="P38" s="21">
        <v>18000000</v>
      </c>
      <c r="Q38" s="21">
        <v>18000000</v>
      </c>
      <c r="R38" s="21">
        <v>18000000</v>
      </c>
    </row>
    <row r="39" spans="2:18" ht="34.5" customHeight="1">
      <c r="B39" s="17" t="s">
        <v>63</v>
      </c>
      <c r="C39" s="18" t="s">
        <v>31</v>
      </c>
      <c r="D39" s="18" t="s">
        <v>69</v>
      </c>
      <c r="E39" s="18" t="s">
        <v>33</v>
      </c>
      <c r="F39" s="18" t="s">
        <v>91</v>
      </c>
      <c r="G39" s="18" t="s">
        <v>51</v>
      </c>
      <c r="H39" s="18" t="s">
        <v>35</v>
      </c>
      <c r="I39" s="18" t="s">
        <v>47</v>
      </c>
      <c r="J39" s="19" t="s">
        <v>92</v>
      </c>
      <c r="K39" s="20" t="s">
        <v>68</v>
      </c>
      <c r="L39" s="21">
        <v>0</v>
      </c>
      <c r="M39" s="21">
        <v>0</v>
      </c>
      <c r="N39" s="21">
        <v>460610.67</v>
      </c>
      <c r="O39" s="21">
        <v>500000</v>
      </c>
      <c r="P39" s="21">
        <v>610000</v>
      </c>
      <c r="Q39" s="21">
        <v>610000</v>
      </c>
      <c r="R39" s="21">
        <v>610000</v>
      </c>
    </row>
    <row r="40" spans="2:18" ht="23.25" customHeight="1">
      <c r="B40" s="17" t="s">
        <v>63</v>
      </c>
      <c r="C40" s="18" t="s">
        <v>31</v>
      </c>
      <c r="D40" s="18" t="s">
        <v>69</v>
      </c>
      <c r="E40" s="18" t="s">
        <v>33</v>
      </c>
      <c r="F40" s="18" t="s">
        <v>89</v>
      </c>
      <c r="G40" s="18" t="s">
        <v>51</v>
      </c>
      <c r="H40" s="18" t="s">
        <v>35</v>
      </c>
      <c r="I40" s="18" t="s">
        <v>47</v>
      </c>
      <c r="J40" s="19" t="s">
        <v>93</v>
      </c>
      <c r="K40" s="20" t="s">
        <v>68</v>
      </c>
      <c r="L40" s="21">
        <v>0</v>
      </c>
      <c r="M40" s="21">
        <v>500000</v>
      </c>
      <c r="N40" s="21">
        <v>0</v>
      </c>
      <c r="O40" s="21">
        <f t="shared" ref="O40:O51" si="0">N40/9*12</f>
        <v>0</v>
      </c>
      <c r="P40" s="21">
        <v>0</v>
      </c>
      <c r="Q40" s="21">
        <v>0</v>
      </c>
      <c r="R40" s="21">
        <v>0</v>
      </c>
    </row>
    <row r="41" spans="2:18" ht="79.5" customHeight="1">
      <c r="B41" s="17" t="s">
        <v>63</v>
      </c>
      <c r="C41" s="18" t="s">
        <v>31</v>
      </c>
      <c r="D41" s="18" t="s">
        <v>94</v>
      </c>
      <c r="E41" s="18" t="s">
        <v>33</v>
      </c>
      <c r="F41" s="18" t="s">
        <v>95</v>
      </c>
      <c r="G41" s="18" t="s">
        <v>51</v>
      </c>
      <c r="H41" s="18" t="s">
        <v>35</v>
      </c>
      <c r="I41" s="18" t="s">
        <v>96</v>
      </c>
      <c r="J41" s="19" t="s">
        <v>97</v>
      </c>
      <c r="K41" s="20" t="s">
        <v>68</v>
      </c>
      <c r="L41" s="21">
        <v>0</v>
      </c>
      <c r="M41" s="21">
        <v>11150000</v>
      </c>
      <c r="N41" s="21">
        <v>803806</v>
      </c>
      <c r="O41" s="21">
        <v>1040000</v>
      </c>
      <c r="P41" s="21">
        <v>2050000</v>
      </c>
      <c r="Q41" s="21">
        <v>2050000</v>
      </c>
      <c r="R41" s="21">
        <v>2050000</v>
      </c>
    </row>
    <row r="42" spans="2:18" ht="57" customHeight="1">
      <c r="B42" s="17" t="s">
        <v>63</v>
      </c>
      <c r="C42" s="18" t="s">
        <v>31</v>
      </c>
      <c r="D42" s="18" t="s">
        <v>94</v>
      </c>
      <c r="E42" s="18" t="s">
        <v>98</v>
      </c>
      <c r="F42" s="18" t="s">
        <v>65</v>
      </c>
      <c r="G42" s="18" t="s">
        <v>51</v>
      </c>
      <c r="H42" s="18" t="s">
        <v>35</v>
      </c>
      <c r="I42" s="18" t="s">
        <v>99</v>
      </c>
      <c r="J42" s="19" t="s">
        <v>100</v>
      </c>
      <c r="K42" s="20" t="s">
        <v>68</v>
      </c>
      <c r="L42" s="21">
        <v>0</v>
      </c>
      <c r="M42" s="21">
        <v>400000</v>
      </c>
      <c r="N42" s="21">
        <v>270993.05</v>
      </c>
      <c r="O42" s="21">
        <v>291902</v>
      </c>
      <c r="P42" s="21">
        <v>100000</v>
      </c>
      <c r="Q42" s="21">
        <v>100000</v>
      </c>
      <c r="R42" s="21">
        <v>100000</v>
      </c>
    </row>
    <row r="43" spans="2:18" ht="45.75" customHeight="1">
      <c r="B43" s="17" t="s">
        <v>63</v>
      </c>
      <c r="C43" s="18" t="s">
        <v>31</v>
      </c>
      <c r="D43" s="18" t="s">
        <v>94</v>
      </c>
      <c r="E43" s="18" t="s">
        <v>98</v>
      </c>
      <c r="F43" s="18" t="s">
        <v>72</v>
      </c>
      <c r="G43" s="18" t="s">
        <v>51</v>
      </c>
      <c r="H43" s="18" t="s">
        <v>35</v>
      </c>
      <c r="I43" s="18" t="s">
        <v>99</v>
      </c>
      <c r="J43" s="19" t="s">
        <v>101</v>
      </c>
      <c r="K43" s="20" t="s">
        <v>68</v>
      </c>
      <c r="L43" s="21">
        <v>0</v>
      </c>
      <c r="M43" s="21">
        <v>0</v>
      </c>
      <c r="N43" s="21">
        <v>108098</v>
      </c>
      <c r="O43" s="21">
        <v>108098</v>
      </c>
      <c r="P43" s="21">
        <v>0</v>
      </c>
      <c r="Q43" s="21">
        <v>0</v>
      </c>
      <c r="R43" s="21">
        <v>0</v>
      </c>
    </row>
    <row r="44" spans="2:18" ht="68.25" customHeight="1">
      <c r="B44" s="17" t="s">
        <v>102</v>
      </c>
      <c r="C44" s="18" t="s">
        <v>31</v>
      </c>
      <c r="D44" s="18" t="s">
        <v>103</v>
      </c>
      <c r="E44" s="18" t="s">
        <v>32</v>
      </c>
      <c r="F44" s="18" t="s">
        <v>104</v>
      </c>
      <c r="G44" s="18" t="s">
        <v>32</v>
      </c>
      <c r="H44" s="18" t="s">
        <v>35</v>
      </c>
      <c r="I44" s="18" t="s">
        <v>49</v>
      </c>
      <c r="J44" s="19" t="s">
        <v>105</v>
      </c>
      <c r="K44" s="20" t="s">
        <v>106</v>
      </c>
      <c r="L44" s="21">
        <v>0</v>
      </c>
      <c r="M44" s="21">
        <v>0</v>
      </c>
      <c r="N44" s="21">
        <v>4000</v>
      </c>
      <c r="O44" s="21">
        <f t="shared" si="0"/>
        <v>5333.3333333333339</v>
      </c>
      <c r="P44" s="21">
        <v>0</v>
      </c>
      <c r="Q44" s="21">
        <v>0</v>
      </c>
      <c r="R44" s="21">
        <v>0</v>
      </c>
    </row>
    <row r="45" spans="2:18" ht="68.25" customHeight="1">
      <c r="B45" s="17" t="s">
        <v>63</v>
      </c>
      <c r="C45" s="18" t="s">
        <v>31</v>
      </c>
      <c r="D45" s="18" t="s">
        <v>103</v>
      </c>
      <c r="E45" s="18" t="s">
        <v>32</v>
      </c>
      <c r="F45" s="18" t="s">
        <v>104</v>
      </c>
      <c r="G45" s="18" t="s">
        <v>32</v>
      </c>
      <c r="H45" s="18" t="s">
        <v>35</v>
      </c>
      <c r="I45" s="18" t="s">
        <v>49</v>
      </c>
      <c r="J45" s="19" t="s">
        <v>105</v>
      </c>
      <c r="K45" s="20" t="s">
        <v>68</v>
      </c>
      <c r="L45" s="21">
        <v>0</v>
      </c>
      <c r="M45" s="21">
        <v>0</v>
      </c>
      <c r="N45" s="21">
        <v>1200</v>
      </c>
      <c r="O45" s="21">
        <f t="shared" si="0"/>
        <v>1600</v>
      </c>
      <c r="P45" s="21">
        <v>0</v>
      </c>
      <c r="Q45" s="21">
        <v>0</v>
      </c>
      <c r="R45" s="21">
        <v>0</v>
      </c>
    </row>
    <row r="46" spans="2:18" ht="90.75" customHeight="1">
      <c r="B46" s="17" t="s">
        <v>102</v>
      </c>
      <c r="C46" s="18" t="s">
        <v>31</v>
      </c>
      <c r="D46" s="18" t="s">
        <v>103</v>
      </c>
      <c r="E46" s="18" t="s">
        <v>32</v>
      </c>
      <c r="F46" s="18" t="s">
        <v>107</v>
      </c>
      <c r="G46" s="18" t="s">
        <v>32</v>
      </c>
      <c r="H46" s="18" t="s">
        <v>35</v>
      </c>
      <c r="I46" s="18" t="s">
        <v>49</v>
      </c>
      <c r="J46" s="19" t="s">
        <v>108</v>
      </c>
      <c r="K46" s="20" t="s">
        <v>106</v>
      </c>
      <c r="L46" s="21">
        <v>0</v>
      </c>
      <c r="M46" s="21">
        <v>0</v>
      </c>
      <c r="N46" s="21">
        <v>18897.61</v>
      </c>
      <c r="O46" s="21">
        <f t="shared" si="0"/>
        <v>25196.813333333332</v>
      </c>
      <c r="P46" s="21">
        <v>0</v>
      </c>
      <c r="Q46" s="21">
        <v>0</v>
      </c>
      <c r="R46" s="21">
        <v>0</v>
      </c>
    </row>
    <row r="47" spans="2:18" ht="68.25" customHeight="1">
      <c r="B47" s="17" t="s">
        <v>102</v>
      </c>
      <c r="C47" s="18" t="s">
        <v>31</v>
      </c>
      <c r="D47" s="18" t="s">
        <v>103</v>
      </c>
      <c r="E47" s="18" t="s">
        <v>32</v>
      </c>
      <c r="F47" s="18" t="s">
        <v>109</v>
      </c>
      <c r="G47" s="18" t="s">
        <v>32</v>
      </c>
      <c r="H47" s="18" t="s">
        <v>35</v>
      </c>
      <c r="I47" s="18" t="s">
        <v>49</v>
      </c>
      <c r="J47" s="19" t="s">
        <v>110</v>
      </c>
      <c r="K47" s="20" t="s">
        <v>106</v>
      </c>
      <c r="L47" s="21">
        <v>0</v>
      </c>
      <c r="M47" s="21">
        <v>0</v>
      </c>
      <c r="N47" s="21">
        <v>7526.59</v>
      </c>
      <c r="O47" s="21">
        <f t="shared" si="0"/>
        <v>10035.453333333335</v>
      </c>
      <c r="P47" s="21">
        <v>350000</v>
      </c>
      <c r="Q47" s="21">
        <v>350000</v>
      </c>
      <c r="R47" s="21">
        <v>350000</v>
      </c>
    </row>
    <row r="48" spans="2:18" ht="79.5" customHeight="1">
      <c r="B48" s="17" t="s">
        <v>102</v>
      </c>
      <c r="C48" s="18" t="s">
        <v>31</v>
      </c>
      <c r="D48" s="18" t="s">
        <v>103</v>
      </c>
      <c r="E48" s="18" t="s">
        <v>32</v>
      </c>
      <c r="F48" s="18" t="s">
        <v>111</v>
      </c>
      <c r="G48" s="18" t="s">
        <v>32</v>
      </c>
      <c r="H48" s="18" t="s">
        <v>35</v>
      </c>
      <c r="I48" s="18" t="s">
        <v>49</v>
      </c>
      <c r="J48" s="19" t="s">
        <v>112</v>
      </c>
      <c r="K48" s="20" t="s">
        <v>106</v>
      </c>
      <c r="L48" s="21">
        <v>0</v>
      </c>
      <c r="M48" s="21">
        <v>0</v>
      </c>
      <c r="N48" s="21">
        <v>11250</v>
      </c>
      <c r="O48" s="21">
        <f t="shared" si="0"/>
        <v>15000</v>
      </c>
      <c r="P48" s="21">
        <v>0</v>
      </c>
      <c r="Q48" s="21">
        <v>0</v>
      </c>
      <c r="R48" s="21">
        <v>0</v>
      </c>
    </row>
    <row r="49" spans="2:18" ht="102" customHeight="1">
      <c r="B49" s="17" t="s">
        <v>102</v>
      </c>
      <c r="C49" s="18" t="s">
        <v>31</v>
      </c>
      <c r="D49" s="18" t="s">
        <v>103</v>
      </c>
      <c r="E49" s="18" t="s">
        <v>32</v>
      </c>
      <c r="F49" s="18" t="s">
        <v>113</v>
      </c>
      <c r="G49" s="18" t="s">
        <v>32</v>
      </c>
      <c r="H49" s="18" t="s">
        <v>35</v>
      </c>
      <c r="I49" s="18" t="s">
        <v>49</v>
      </c>
      <c r="J49" s="19" t="s">
        <v>114</v>
      </c>
      <c r="K49" s="20" t="s">
        <v>106</v>
      </c>
      <c r="L49" s="21">
        <v>0</v>
      </c>
      <c r="M49" s="21">
        <v>0</v>
      </c>
      <c r="N49" s="21">
        <v>3800</v>
      </c>
      <c r="O49" s="21">
        <f t="shared" si="0"/>
        <v>5066.666666666667</v>
      </c>
      <c r="P49" s="21">
        <v>0</v>
      </c>
      <c r="Q49" s="21">
        <v>0</v>
      </c>
      <c r="R49" s="21">
        <v>0</v>
      </c>
    </row>
    <row r="50" spans="2:18" ht="79.5" customHeight="1">
      <c r="B50" s="17" t="s">
        <v>102</v>
      </c>
      <c r="C50" s="18" t="s">
        <v>31</v>
      </c>
      <c r="D50" s="18" t="s">
        <v>103</v>
      </c>
      <c r="E50" s="18" t="s">
        <v>32</v>
      </c>
      <c r="F50" s="18" t="s">
        <v>115</v>
      </c>
      <c r="G50" s="18" t="s">
        <v>32</v>
      </c>
      <c r="H50" s="18" t="s">
        <v>35</v>
      </c>
      <c r="I50" s="18" t="s">
        <v>49</v>
      </c>
      <c r="J50" s="19" t="s">
        <v>116</v>
      </c>
      <c r="K50" s="20" t="s">
        <v>106</v>
      </c>
      <c r="L50" s="21">
        <v>0</v>
      </c>
      <c r="M50" s="21">
        <v>200000</v>
      </c>
      <c r="N50" s="21">
        <v>0</v>
      </c>
      <c r="O50" s="21">
        <f t="shared" si="0"/>
        <v>0</v>
      </c>
      <c r="P50" s="21">
        <v>0</v>
      </c>
      <c r="Q50" s="21">
        <v>0</v>
      </c>
      <c r="R50" s="21">
        <v>0</v>
      </c>
    </row>
    <row r="51" spans="2:18" ht="68.25" customHeight="1">
      <c r="B51" s="17" t="s">
        <v>102</v>
      </c>
      <c r="C51" s="18" t="s">
        <v>31</v>
      </c>
      <c r="D51" s="18" t="s">
        <v>103</v>
      </c>
      <c r="E51" s="18" t="s">
        <v>32</v>
      </c>
      <c r="F51" s="18" t="s">
        <v>117</v>
      </c>
      <c r="G51" s="18" t="s">
        <v>32</v>
      </c>
      <c r="H51" s="18" t="s">
        <v>35</v>
      </c>
      <c r="I51" s="18" t="s">
        <v>49</v>
      </c>
      <c r="J51" s="19" t="s">
        <v>118</v>
      </c>
      <c r="K51" s="20" t="s">
        <v>106</v>
      </c>
      <c r="L51" s="21">
        <v>0</v>
      </c>
      <c r="M51" s="21">
        <v>0</v>
      </c>
      <c r="N51" s="21">
        <v>8500</v>
      </c>
      <c r="O51" s="21">
        <f t="shared" si="0"/>
        <v>11333.333333333334</v>
      </c>
      <c r="P51" s="21">
        <v>0</v>
      </c>
      <c r="Q51" s="21">
        <v>0</v>
      </c>
      <c r="R51" s="21">
        <v>0</v>
      </c>
    </row>
    <row r="52" spans="2:18" ht="79.5" customHeight="1">
      <c r="B52" s="17" t="s">
        <v>102</v>
      </c>
      <c r="C52" s="18" t="s">
        <v>31</v>
      </c>
      <c r="D52" s="18" t="s">
        <v>103</v>
      </c>
      <c r="E52" s="18" t="s">
        <v>32</v>
      </c>
      <c r="F52" s="18" t="s">
        <v>119</v>
      </c>
      <c r="G52" s="18" t="s">
        <v>32</v>
      </c>
      <c r="H52" s="18" t="s">
        <v>35</v>
      </c>
      <c r="I52" s="18" t="s">
        <v>49</v>
      </c>
      <c r="J52" s="19" t="s">
        <v>120</v>
      </c>
      <c r="K52" s="20" t="s">
        <v>106</v>
      </c>
      <c r="L52" s="21">
        <v>0</v>
      </c>
      <c r="M52" s="21">
        <v>0</v>
      </c>
      <c r="N52" s="21">
        <v>55574.400000000001</v>
      </c>
      <c r="O52" s="21">
        <v>126434.4</v>
      </c>
      <c r="P52" s="21">
        <v>0</v>
      </c>
      <c r="Q52" s="21">
        <v>0</v>
      </c>
      <c r="R52" s="21">
        <v>0</v>
      </c>
    </row>
    <row r="53" spans="2:18" ht="45.75" customHeight="1">
      <c r="B53" s="17" t="s">
        <v>63</v>
      </c>
      <c r="C53" s="18" t="s">
        <v>31</v>
      </c>
      <c r="D53" s="18" t="s">
        <v>103</v>
      </c>
      <c r="E53" s="18" t="s">
        <v>33</v>
      </c>
      <c r="F53" s="18" t="s">
        <v>39</v>
      </c>
      <c r="G53" s="18" t="s">
        <v>33</v>
      </c>
      <c r="H53" s="18" t="s">
        <v>35</v>
      </c>
      <c r="I53" s="18" t="s">
        <v>49</v>
      </c>
      <c r="J53" s="19" t="s">
        <v>121</v>
      </c>
      <c r="K53" s="20" t="s">
        <v>68</v>
      </c>
      <c r="L53" s="21">
        <v>0</v>
      </c>
      <c r="M53" s="21">
        <v>0</v>
      </c>
      <c r="N53" s="21">
        <v>14265.8</v>
      </c>
      <c r="O53" s="21">
        <v>20000</v>
      </c>
      <c r="P53" s="21">
        <v>0</v>
      </c>
      <c r="Q53" s="21">
        <v>0</v>
      </c>
      <c r="R53" s="21">
        <v>0</v>
      </c>
    </row>
    <row r="54" spans="2:18" ht="90.75" customHeight="1">
      <c r="B54" s="17" t="s">
        <v>122</v>
      </c>
      <c r="C54" s="18" t="s">
        <v>31</v>
      </c>
      <c r="D54" s="18" t="s">
        <v>103</v>
      </c>
      <c r="E54" s="18" t="s">
        <v>64</v>
      </c>
      <c r="F54" s="18" t="s">
        <v>123</v>
      </c>
      <c r="G54" s="18" t="s">
        <v>32</v>
      </c>
      <c r="H54" s="18" t="s">
        <v>35</v>
      </c>
      <c r="I54" s="18" t="s">
        <v>49</v>
      </c>
      <c r="J54" s="19" t="s">
        <v>124</v>
      </c>
      <c r="K54" s="20" t="s">
        <v>125</v>
      </c>
      <c r="L54" s="21">
        <v>0</v>
      </c>
      <c r="M54" s="21">
        <v>164806.57999999999</v>
      </c>
      <c r="N54" s="21">
        <v>127842</v>
      </c>
      <c r="O54" s="21">
        <v>165000</v>
      </c>
      <c r="P54" s="21">
        <v>0</v>
      </c>
      <c r="Q54" s="21">
        <v>0</v>
      </c>
      <c r="R54" s="21">
        <v>0</v>
      </c>
    </row>
    <row r="55" spans="2:18" ht="23.25" customHeight="1">
      <c r="B55" s="17" t="s">
        <v>63</v>
      </c>
      <c r="C55" s="18" t="s">
        <v>31</v>
      </c>
      <c r="D55" s="18" t="s">
        <v>126</v>
      </c>
      <c r="E55" s="18" t="s">
        <v>32</v>
      </c>
      <c r="F55" s="18" t="s">
        <v>123</v>
      </c>
      <c r="G55" s="18" t="s">
        <v>51</v>
      </c>
      <c r="H55" s="18" t="s">
        <v>35</v>
      </c>
      <c r="I55" s="18" t="s">
        <v>127</v>
      </c>
      <c r="J55" s="19" t="s">
        <v>128</v>
      </c>
      <c r="K55" s="20" t="s">
        <v>68</v>
      </c>
      <c r="L55" s="21">
        <v>0</v>
      </c>
      <c r="M55" s="21">
        <v>0</v>
      </c>
      <c r="N55" s="21">
        <v>-5230</v>
      </c>
      <c r="O55" s="21"/>
      <c r="P55" s="21">
        <v>0</v>
      </c>
      <c r="Q55" s="21">
        <v>0</v>
      </c>
      <c r="R55" s="21">
        <v>0</v>
      </c>
    </row>
    <row r="56" spans="2:18" ht="34.5" customHeight="1">
      <c r="B56" s="17" t="s">
        <v>63</v>
      </c>
      <c r="C56" s="18" t="s">
        <v>129</v>
      </c>
      <c r="D56" s="18" t="s">
        <v>33</v>
      </c>
      <c r="E56" s="18" t="s">
        <v>130</v>
      </c>
      <c r="F56" s="18" t="s">
        <v>131</v>
      </c>
      <c r="G56" s="18" t="s">
        <v>51</v>
      </c>
      <c r="H56" s="18" t="s">
        <v>35</v>
      </c>
      <c r="I56" s="18" t="s">
        <v>132</v>
      </c>
      <c r="J56" s="19" t="s">
        <v>133</v>
      </c>
      <c r="K56" s="20" t="s">
        <v>68</v>
      </c>
      <c r="L56" s="21">
        <v>0</v>
      </c>
      <c r="M56" s="21">
        <v>112503000</v>
      </c>
      <c r="N56" s="21">
        <v>97005296</v>
      </c>
      <c r="O56" s="21">
        <f>M56</f>
        <v>112503000</v>
      </c>
      <c r="P56" s="21">
        <f>80371000+82000000</f>
        <v>162371000</v>
      </c>
      <c r="Q56" s="21">
        <f>77323000+82000000</f>
        <v>159323000</v>
      </c>
      <c r="R56" s="21">
        <f>77323000+82000000</f>
        <v>159323000</v>
      </c>
    </row>
    <row r="57" spans="2:18" ht="34.5" customHeight="1">
      <c r="B57" s="17" t="s">
        <v>63</v>
      </c>
      <c r="C57" s="18" t="s">
        <v>129</v>
      </c>
      <c r="D57" s="18" t="s">
        <v>33</v>
      </c>
      <c r="E57" s="18" t="s">
        <v>130</v>
      </c>
      <c r="F57" s="18" t="s">
        <v>134</v>
      </c>
      <c r="G57" s="18" t="s">
        <v>51</v>
      </c>
      <c r="H57" s="18" t="s">
        <v>35</v>
      </c>
      <c r="I57" s="18" t="s">
        <v>132</v>
      </c>
      <c r="J57" s="19" t="s">
        <v>135</v>
      </c>
      <c r="K57" s="20" t="s">
        <v>68</v>
      </c>
      <c r="L57" s="21">
        <v>0</v>
      </c>
      <c r="M57" s="21">
        <v>6084700</v>
      </c>
      <c r="N57" s="21">
        <v>6084700</v>
      </c>
      <c r="O57" s="21">
        <f t="shared" ref="O57:O78" si="1">M57</f>
        <v>6084700</v>
      </c>
      <c r="P57" s="21">
        <v>0</v>
      </c>
      <c r="Q57" s="21">
        <v>0</v>
      </c>
      <c r="R57" s="21">
        <v>0</v>
      </c>
    </row>
    <row r="58" spans="2:18" ht="90.75" customHeight="1">
      <c r="B58" s="17" t="s">
        <v>63</v>
      </c>
      <c r="C58" s="18" t="s">
        <v>129</v>
      </c>
      <c r="D58" s="18" t="s">
        <v>33</v>
      </c>
      <c r="E58" s="18" t="s">
        <v>136</v>
      </c>
      <c r="F58" s="18" t="s">
        <v>137</v>
      </c>
      <c r="G58" s="18" t="s">
        <v>51</v>
      </c>
      <c r="H58" s="18" t="s">
        <v>35</v>
      </c>
      <c r="I58" s="18" t="s">
        <v>132</v>
      </c>
      <c r="J58" s="19" t="s">
        <v>138</v>
      </c>
      <c r="K58" s="20" t="s">
        <v>68</v>
      </c>
      <c r="L58" s="21">
        <v>0</v>
      </c>
      <c r="M58" s="21">
        <v>2771098.46</v>
      </c>
      <c r="N58" s="21">
        <v>2771098.46</v>
      </c>
      <c r="O58" s="21">
        <f t="shared" si="1"/>
        <v>2771098.46</v>
      </c>
      <c r="P58" s="21">
        <v>0</v>
      </c>
      <c r="Q58" s="21">
        <v>0</v>
      </c>
      <c r="R58" s="21">
        <v>0</v>
      </c>
    </row>
    <row r="59" spans="2:18" ht="68.25" customHeight="1">
      <c r="B59" s="17" t="s">
        <v>63</v>
      </c>
      <c r="C59" s="18" t="s">
        <v>129</v>
      </c>
      <c r="D59" s="18" t="s">
        <v>33</v>
      </c>
      <c r="E59" s="18" t="s">
        <v>136</v>
      </c>
      <c r="F59" s="18" t="s">
        <v>139</v>
      </c>
      <c r="G59" s="18" t="s">
        <v>51</v>
      </c>
      <c r="H59" s="18" t="s">
        <v>35</v>
      </c>
      <c r="I59" s="18" t="s">
        <v>132</v>
      </c>
      <c r="J59" s="19" t="s">
        <v>140</v>
      </c>
      <c r="K59" s="20" t="s">
        <v>68</v>
      </c>
      <c r="L59" s="21">
        <v>0</v>
      </c>
      <c r="M59" s="21">
        <v>27990.89</v>
      </c>
      <c r="N59" s="21">
        <v>27990.89</v>
      </c>
      <c r="O59" s="21">
        <f t="shared" si="1"/>
        <v>27990.89</v>
      </c>
      <c r="P59" s="21">
        <v>0</v>
      </c>
      <c r="Q59" s="21">
        <v>0</v>
      </c>
      <c r="R59" s="21">
        <v>0</v>
      </c>
    </row>
    <row r="60" spans="2:18" ht="68.25" customHeight="1">
      <c r="B60" s="17" t="s">
        <v>63</v>
      </c>
      <c r="C60" s="18" t="s">
        <v>129</v>
      </c>
      <c r="D60" s="18" t="s">
        <v>33</v>
      </c>
      <c r="E60" s="18" t="s">
        <v>141</v>
      </c>
      <c r="F60" s="18" t="s">
        <v>142</v>
      </c>
      <c r="G60" s="18" t="s">
        <v>51</v>
      </c>
      <c r="H60" s="18" t="s">
        <v>35</v>
      </c>
      <c r="I60" s="18" t="s">
        <v>132</v>
      </c>
      <c r="J60" s="19" t="s">
        <v>143</v>
      </c>
      <c r="K60" s="20" t="s">
        <v>68</v>
      </c>
      <c r="L60" s="21">
        <v>0</v>
      </c>
      <c r="M60" s="21">
        <v>2800000</v>
      </c>
      <c r="N60" s="21">
        <v>1412389.38</v>
      </c>
      <c r="O60" s="21">
        <f t="shared" si="1"/>
        <v>2800000</v>
      </c>
      <c r="P60" s="21">
        <v>270000</v>
      </c>
      <c r="Q60" s="21">
        <v>0</v>
      </c>
      <c r="R60" s="21">
        <v>0</v>
      </c>
    </row>
    <row r="61" spans="2:18" ht="57" customHeight="1">
      <c r="B61" s="17" t="s">
        <v>63</v>
      </c>
      <c r="C61" s="18" t="s">
        <v>129</v>
      </c>
      <c r="D61" s="18" t="s">
        <v>33</v>
      </c>
      <c r="E61" s="18" t="s">
        <v>141</v>
      </c>
      <c r="F61" s="18" t="s">
        <v>144</v>
      </c>
      <c r="G61" s="18" t="s">
        <v>51</v>
      </c>
      <c r="H61" s="18" t="s">
        <v>35</v>
      </c>
      <c r="I61" s="18" t="s">
        <v>132</v>
      </c>
      <c r="J61" s="19" t="s">
        <v>145</v>
      </c>
      <c r="K61" s="20" t="s">
        <v>68</v>
      </c>
      <c r="L61" s="21">
        <v>0</v>
      </c>
      <c r="M61" s="21">
        <v>1404600</v>
      </c>
      <c r="N61" s="21">
        <v>801511.63</v>
      </c>
      <c r="O61" s="21">
        <f t="shared" si="1"/>
        <v>1404600</v>
      </c>
      <c r="P61" s="21">
        <v>1384600</v>
      </c>
      <c r="Q61" s="21">
        <v>1413200</v>
      </c>
      <c r="R61" s="21">
        <v>1413200</v>
      </c>
    </row>
    <row r="62" spans="2:18" ht="57" customHeight="1">
      <c r="B62" s="17" t="s">
        <v>63</v>
      </c>
      <c r="C62" s="18" t="s">
        <v>129</v>
      </c>
      <c r="D62" s="18" t="s">
        <v>33</v>
      </c>
      <c r="E62" s="18" t="s">
        <v>141</v>
      </c>
      <c r="F62" s="18" t="s">
        <v>146</v>
      </c>
      <c r="G62" s="18" t="s">
        <v>51</v>
      </c>
      <c r="H62" s="18" t="s">
        <v>35</v>
      </c>
      <c r="I62" s="18" t="s">
        <v>132</v>
      </c>
      <c r="J62" s="19" t="s">
        <v>147</v>
      </c>
      <c r="K62" s="20" t="s">
        <v>68</v>
      </c>
      <c r="L62" s="21">
        <v>0</v>
      </c>
      <c r="M62" s="21">
        <v>3801000</v>
      </c>
      <c r="N62" s="21">
        <v>2401165.9700000002</v>
      </c>
      <c r="O62" s="21">
        <f t="shared" si="1"/>
        <v>3801000</v>
      </c>
      <c r="P62" s="21">
        <v>3801000</v>
      </c>
      <c r="Q62" s="21">
        <v>3597700</v>
      </c>
      <c r="R62" s="21">
        <v>3597700</v>
      </c>
    </row>
    <row r="63" spans="2:18" ht="45.75" customHeight="1">
      <c r="B63" s="17" t="s">
        <v>63</v>
      </c>
      <c r="C63" s="18" t="s">
        <v>129</v>
      </c>
      <c r="D63" s="18" t="s">
        <v>33</v>
      </c>
      <c r="E63" s="18" t="s">
        <v>141</v>
      </c>
      <c r="F63" s="18" t="s">
        <v>148</v>
      </c>
      <c r="G63" s="18" t="s">
        <v>51</v>
      </c>
      <c r="H63" s="18" t="s">
        <v>35</v>
      </c>
      <c r="I63" s="18" t="s">
        <v>132</v>
      </c>
      <c r="J63" s="19" t="s">
        <v>149</v>
      </c>
      <c r="K63" s="20" t="s">
        <v>68</v>
      </c>
      <c r="L63" s="21">
        <v>0</v>
      </c>
      <c r="M63" s="21">
        <v>1415670</v>
      </c>
      <c r="N63" s="21">
        <v>1147034.79</v>
      </c>
      <c r="O63" s="21">
        <f t="shared" si="1"/>
        <v>1415670</v>
      </c>
      <c r="P63" s="21">
        <v>0</v>
      </c>
      <c r="Q63" s="21">
        <v>0</v>
      </c>
      <c r="R63" s="21">
        <v>0</v>
      </c>
    </row>
    <row r="64" spans="2:18" ht="45.75" customHeight="1">
      <c r="B64" s="17" t="s">
        <v>63</v>
      </c>
      <c r="C64" s="18" t="s">
        <v>129</v>
      </c>
      <c r="D64" s="18" t="s">
        <v>33</v>
      </c>
      <c r="E64" s="18" t="s">
        <v>141</v>
      </c>
      <c r="F64" s="18" t="s">
        <v>184</v>
      </c>
      <c r="G64" s="18" t="s">
        <v>51</v>
      </c>
      <c r="H64" s="18" t="s">
        <v>35</v>
      </c>
      <c r="I64" s="18" t="s">
        <v>132</v>
      </c>
      <c r="J64" s="19" t="s">
        <v>185</v>
      </c>
      <c r="K64" s="20" t="s">
        <v>68</v>
      </c>
      <c r="L64" s="21">
        <v>0</v>
      </c>
      <c r="M64" s="21">
        <v>0</v>
      </c>
      <c r="N64" s="21">
        <v>0</v>
      </c>
      <c r="O64" s="21">
        <v>0</v>
      </c>
      <c r="P64" s="21">
        <v>2864415</v>
      </c>
      <c r="Q64" s="21">
        <v>2639415</v>
      </c>
      <c r="R64" s="21">
        <v>2639415</v>
      </c>
    </row>
    <row r="65" spans="1:19" ht="23.25" customHeight="1">
      <c r="B65" s="17" t="s">
        <v>63</v>
      </c>
      <c r="C65" s="18" t="s">
        <v>129</v>
      </c>
      <c r="D65" s="18" t="s">
        <v>33</v>
      </c>
      <c r="E65" s="18" t="s">
        <v>141</v>
      </c>
      <c r="F65" s="18" t="s">
        <v>150</v>
      </c>
      <c r="G65" s="18" t="s">
        <v>51</v>
      </c>
      <c r="H65" s="18" t="s">
        <v>35</v>
      </c>
      <c r="I65" s="18" t="s">
        <v>132</v>
      </c>
      <c r="J65" s="19" t="s">
        <v>151</v>
      </c>
      <c r="K65" s="20" t="s">
        <v>68</v>
      </c>
      <c r="L65" s="21">
        <v>0</v>
      </c>
      <c r="M65" s="21">
        <v>9828700</v>
      </c>
      <c r="N65" s="21">
        <v>6407426.3200000003</v>
      </c>
      <c r="O65" s="21">
        <f t="shared" si="1"/>
        <v>9828700</v>
      </c>
      <c r="P65" s="21">
        <v>0</v>
      </c>
      <c r="Q65" s="21">
        <v>0</v>
      </c>
      <c r="R65" s="21">
        <v>0</v>
      </c>
    </row>
    <row r="66" spans="1:19" ht="15" customHeight="1">
      <c r="B66" s="17" t="s">
        <v>63</v>
      </c>
      <c r="C66" s="18" t="s">
        <v>129</v>
      </c>
      <c r="D66" s="18" t="s">
        <v>33</v>
      </c>
      <c r="E66" s="18" t="s">
        <v>152</v>
      </c>
      <c r="F66" s="18" t="s">
        <v>153</v>
      </c>
      <c r="G66" s="18" t="s">
        <v>51</v>
      </c>
      <c r="H66" s="18" t="s">
        <v>35</v>
      </c>
      <c r="I66" s="18" t="s">
        <v>132</v>
      </c>
      <c r="J66" s="19" t="s">
        <v>154</v>
      </c>
      <c r="K66" s="20" t="s">
        <v>68</v>
      </c>
      <c r="L66" s="21">
        <v>0</v>
      </c>
      <c r="M66" s="21">
        <v>23769393</v>
      </c>
      <c r="N66" s="21">
        <v>8624390.2899999991</v>
      </c>
      <c r="O66" s="21">
        <f t="shared" si="1"/>
        <v>23769393</v>
      </c>
      <c r="P66" s="21">
        <f>251000+1030000+1412600+2685300+5336600+4050000</f>
        <v>14765500</v>
      </c>
      <c r="Q66" s="21">
        <f>258400+1071300+5336600</f>
        <v>6666300</v>
      </c>
      <c r="R66" s="21">
        <f>258400+1071300+5336600</f>
        <v>6666300</v>
      </c>
    </row>
    <row r="67" spans="1:19" ht="34.5" customHeight="1">
      <c r="B67" s="17" t="s">
        <v>63</v>
      </c>
      <c r="C67" s="18" t="s">
        <v>129</v>
      </c>
      <c r="D67" s="18" t="s">
        <v>33</v>
      </c>
      <c r="E67" s="18" t="s">
        <v>155</v>
      </c>
      <c r="F67" s="18" t="s">
        <v>156</v>
      </c>
      <c r="G67" s="18" t="s">
        <v>51</v>
      </c>
      <c r="H67" s="18" t="s">
        <v>35</v>
      </c>
      <c r="I67" s="18" t="s">
        <v>132</v>
      </c>
      <c r="J67" s="19" t="s">
        <v>157</v>
      </c>
      <c r="K67" s="20" t="s">
        <v>68</v>
      </c>
      <c r="L67" s="21">
        <v>0</v>
      </c>
      <c r="M67" s="21">
        <v>14549800</v>
      </c>
      <c r="N67" s="21">
        <v>10046997.640000001</v>
      </c>
      <c r="O67" s="21">
        <f t="shared" si="1"/>
        <v>14549800</v>
      </c>
      <c r="P67" s="21">
        <f>35600+355000+421500+1784900+1541700+3784000+8143000</f>
        <v>16065700</v>
      </c>
      <c r="Q67" s="21">
        <f>35600+419000+495800+1784900+1813800+4451800+8143000</f>
        <v>17143900</v>
      </c>
      <c r="R67" s="21">
        <f>35600+419000+495800+1784900+1813800+4451800+8143000</f>
        <v>17143900</v>
      </c>
    </row>
    <row r="68" spans="1:19" ht="45.75" customHeight="1">
      <c r="B68" s="17" t="s">
        <v>63</v>
      </c>
      <c r="C68" s="18" t="s">
        <v>129</v>
      </c>
      <c r="D68" s="18" t="s">
        <v>33</v>
      </c>
      <c r="E68" s="18" t="s">
        <v>158</v>
      </c>
      <c r="F68" s="18" t="s">
        <v>159</v>
      </c>
      <c r="G68" s="18" t="s">
        <v>51</v>
      </c>
      <c r="H68" s="18" t="s">
        <v>35</v>
      </c>
      <c r="I68" s="18" t="s">
        <v>132</v>
      </c>
      <c r="J68" s="19" t="s">
        <v>160</v>
      </c>
      <c r="K68" s="20" t="s">
        <v>68</v>
      </c>
      <c r="L68" s="21">
        <v>0</v>
      </c>
      <c r="M68" s="21">
        <v>1351700</v>
      </c>
      <c r="N68" s="21">
        <v>1013775</v>
      </c>
      <c r="O68" s="21">
        <f t="shared" si="1"/>
        <v>1351700</v>
      </c>
      <c r="P68" s="21">
        <v>1403500</v>
      </c>
      <c r="Q68" s="21">
        <v>1456700</v>
      </c>
      <c r="R68" s="21">
        <v>1456700</v>
      </c>
    </row>
    <row r="69" spans="1:19" ht="57" customHeight="1">
      <c r="B69" s="17" t="s">
        <v>63</v>
      </c>
      <c r="C69" s="18" t="s">
        <v>129</v>
      </c>
      <c r="D69" s="18" t="s">
        <v>33</v>
      </c>
      <c r="E69" s="18" t="s">
        <v>158</v>
      </c>
      <c r="F69" s="18" t="s">
        <v>66</v>
      </c>
      <c r="G69" s="18" t="s">
        <v>51</v>
      </c>
      <c r="H69" s="18" t="s">
        <v>35</v>
      </c>
      <c r="I69" s="18" t="s">
        <v>132</v>
      </c>
      <c r="J69" s="19" t="s">
        <v>161</v>
      </c>
      <c r="K69" s="20" t="s">
        <v>68</v>
      </c>
      <c r="L69" s="21">
        <v>0</v>
      </c>
      <c r="M69" s="21">
        <v>400</v>
      </c>
      <c r="N69" s="21">
        <v>0</v>
      </c>
      <c r="O69" s="21">
        <f t="shared" si="1"/>
        <v>400</v>
      </c>
      <c r="P69" s="21">
        <v>400</v>
      </c>
      <c r="Q69" s="21">
        <v>400</v>
      </c>
      <c r="R69" s="21">
        <v>400</v>
      </c>
    </row>
    <row r="70" spans="1:19" ht="23.25" customHeight="1">
      <c r="B70" s="17" t="s">
        <v>63</v>
      </c>
      <c r="C70" s="18" t="s">
        <v>129</v>
      </c>
      <c r="D70" s="18" t="s">
        <v>33</v>
      </c>
      <c r="E70" s="18" t="s">
        <v>162</v>
      </c>
      <c r="F70" s="18" t="s">
        <v>163</v>
      </c>
      <c r="G70" s="18" t="s">
        <v>51</v>
      </c>
      <c r="H70" s="18" t="s">
        <v>35</v>
      </c>
      <c r="I70" s="18" t="s">
        <v>132</v>
      </c>
      <c r="J70" s="19" t="s">
        <v>164</v>
      </c>
      <c r="K70" s="20" t="s">
        <v>68</v>
      </c>
      <c r="L70" s="21">
        <v>0</v>
      </c>
      <c r="M70" s="21">
        <v>1735600</v>
      </c>
      <c r="N70" s="21">
        <v>1141664.8500000001</v>
      </c>
      <c r="O70" s="21">
        <f t="shared" si="1"/>
        <v>1735600</v>
      </c>
      <c r="P70" s="21">
        <f>127300+357200+990900</f>
        <v>1475400</v>
      </c>
      <c r="Q70" s="21">
        <f>149700+420100+1165800</f>
        <v>1735600</v>
      </c>
      <c r="R70" s="21">
        <f>149700+420100+1165800</f>
        <v>1735600</v>
      </c>
    </row>
    <row r="71" spans="1:19" ht="15" customHeight="1">
      <c r="B71" s="17" t="s">
        <v>63</v>
      </c>
      <c r="C71" s="18" t="s">
        <v>129</v>
      </c>
      <c r="D71" s="18" t="s">
        <v>33</v>
      </c>
      <c r="E71" s="18" t="s">
        <v>165</v>
      </c>
      <c r="F71" s="18" t="s">
        <v>153</v>
      </c>
      <c r="G71" s="18" t="s">
        <v>51</v>
      </c>
      <c r="H71" s="18" t="s">
        <v>35</v>
      </c>
      <c r="I71" s="18" t="s">
        <v>132</v>
      </c>
      <c r="J71" s="19" t="s">
        <v>166</v>
      </c>
      <c r="K71" s="20" t="s">
        <v>68</v>
      </c>
      <c r="L71" s="21">
        <v>0</v>
      </c>
      <c r="M71" s="21">
        <v>167071000</v>
      </c>
      <c r="N71" s="21">
        <v>121876333.73</v>
      </c>
      <c r="O71" s="21">
        <f t="shared" si="1"/>
        <v>167071000</v>
      </c>
      <c r="P71" s="21">
        <v>137725600</v>
      </c>
      <c r="Q71" s="21">
        <v>162030000</v>
      </c>
      <c r="R71" s="21">
        <v>162030000</v>
      </c>
    </row>
    <row r="72" spans="1:19" ht="57" customHeight="1">
      <c r="B72" s="17" t="s">
        <v>63</v>
      </c>
      <c r="C72" s="18" t="s">
        <v>129</v>
      </c>
      <c r="D72" s="18" t="s">
        <v>33</v>
      </c>
      <c r="E72" s="18" t="s">
        <v>167</v>
      </c>
      <c r="F72" s="18" t="s">
        <v>168</v>
      </c>
      <c r="G72" s="18" t="s">
        <v>51</v>
      </c>
      <c r="H72" s="18" t="s">
        <v>35</v>
      </c>
      <c r="I72" s="18" t="s">
        <v>132</v>
      </c>
      <c r="J72" s="19" t="s">
        <v>169</v>
      </c>
      <c r="K72" s="20" t="s">
        <v>68</v>
      </c>
      <c r="L72" s="21">
        <v>0</v>
      </c>
      <c r="M72" s="21">
        <v>939000</v>
      </c>
      <c r="N72" s="21">
        <v>192000</v>
      </c>
      <c r="O72" s="21">
        <f t="shared" si="1"/>
        <v>939000</v>
      </c>
      <c r="P72" s="21">
        <v>943000</v>
      </c>
      <c r="Q72" s="21">
        <v>943000</v>
      </c>
      <c r="R72" s="21">
        <v>943000</v>
      </c>
    </row>
    <row r="73" spans="1:19" ht="89.25" customHeight="1">
      <c r="B73" s="17" t="s">
        <v>63</v>
      </c>
      <c r="C73" s="18" t="s">
        <v>129</v>
      </c>
      <c r="D73" s="18" t="s">
        <v>33</v>
      </c>
      <c r="E73" s="18" t="s">
        <v>170</v>
      </c>
      <c r="F73" s="18" t="s">
        <v>171</v>
      </c>
      <c r="G73" s="18" t="s">
        <v>51</v>
      </c>
      <c r="H73" s="18" t="s">
        <v>35</v>
      </c>
      <c r="I73" s="18" t="s">
        <v>132</v>
      </c>
      <c r="J73" s="19" t="s">
        <v>172</v>
      </c>
      <c r="K73" s="20" t="s">
        <v>68</v>
      </c>
      <c r="L73" s="21">
        <v>0</v>
      </c>
      <c r="M73" s="21">
        <v>10817700</v>
      </c>
      <c r="N73" s="21">
        <v>6632900.4000000004</v>
      </c>
      <c r="O73" s="21">
        <f t="shared" si="1"/>
        <v>10817700</v>
      </c>
      <c r="P73" s="21">
        <v>10805300</v>
      </c>
      <c r="Q73" s="21">
        <v>10805300</v>
      </c>
      <c r="R73" s="21">
        <v>10805300</v>
      </c>
    </row>
    <row r="74" spans="1:19" ht="34.5" customHeight="1">
      <c r="B74" s="17" t="s">
        <v>63</v>
      </c>
      <c r="C74" s="18" t="s">
        <v>129</v>
      </c>
      <c r="D74" s="18" t="s">
        <v>33</v>
      </c>
      <c r="E74" s="18" t="s">
        <v>170</v>
      </c>
      <c r="F74" s="18" t="s">
        <v>173</v>
      </c>
      <c r="G74" s="18" t="s">
        <v>51</v>
      </c>
      <c r="H74" s="18" t="s">
        <v>35</v>
      </c>
      <c r="I74" s="18" t="s">
        <v>132</v>
      </c>
      <c r="J74" s="19" t="s">
        <v>174</v>
      </c>
      <c r="K74" s="20" t="s">
        <v>68</v>
      </c>
      <c r="L74" s="21">
        <v>0</v>
      </c>
      <c r="M74" s="21">
        <v>421500</v>
      </c>
      <c r="N74" s="21">
        <v>421500</v>
      </c>
      <c r="O74" s="21">
        <f t="shared" si="1"/>
        <v>421500</v>
      </c>
      <c r="P74" s="21">
        <v>0</v>
      </c>
      <c r="Q74" s="21">
        <v>0</v>
      </c>
      <c r="R74" s="21">
        <v>0</v>
      </c>
    </row>
    <row r="75" spans="1:19" ht="23.25" customHeight="1">
      <c r="B75" s="17" t="s">
        <v>63</v>
      </c>
      <c r="C75" s="18" t="s">
        <v>129</v>
      </c>
      <c r="D75" s="18" t="s">
        <v>33</v>
      </c>
      <c r="E75" s="18" t="s">
        <v>175</v>
      </c>
      <c r="F75" s="18" t="s">
        <v>153</v>
      </c>
      <c r="G75" s="18" t="s">
        <v>51</v>
      </c>
      <c r="H75" s="18" t="s">
        <v>35</v>
      </c>
      <c r="I75" s="18" t="s">
        <v>132</v>
      </c>
      <c r="J75" s="19" t="s">
        <v>176</v>
      </c>
      <c r="K75" s="20" t="s">
        <v>68</v>
      </c>
      <c r="L75" s="21">
        <v>0</v>
      </c>
      <c r="M75" s="21">
        <v>5058463</v>
      </c>
      <c r="N75" s="21">
        <v>2478182.27</v>
      </c>
      <c r="O75" s="21">
        <f t="shared" si="1"/>
        <v>5058463</v>
      </c>
      <c r="P75" s="21">
        <v>510000</v>
      </c>
      <c r="Q75" s="21">
        <v>0</v>
      </c>
      <c r="R75" s="21">
        <v>0</v>
      </c>
    </row>
    <row r="76" spans="1:19" ht="57" customHeight="1">
      <c r="B76" s="17" t="s">
        <v>63</v>
      </c>
      <c r="C76" s="18" t="s">
        <v>129</v>
      </c>
      <c r="D76" s="18" t="s">
        <v>177</v>
      </c>
      <c r="E76" s="18" t="s">
        <v>158</v>
      </c>
      <c r="F76" s="18" t="s">
        <v>159</v>
      </c>
      <c r="G76" s="18" t="s">
        <v>51</v>
      </c>
      <c r="H76" s="18" t="s">
        <v>35</v>
      </c>
      <c r="I76" s="18" t="s">
        <v>132</v>
      </c>
      <c r="J76" s="19" t="s">
        <v>178</v>
      </c>
      <c r="K76" s="20" t="s">
        <v>68</v>
      </c>
      <c r="L76" s="21">
        <v>0</v>
      </c>
      <c r="M76" s="21">
        <v>0</v>
      </c>
      <c r="N76" s="21">
        <v>4217.0200000000004</v>
      </c>
      <c r="O76" s="21">
        <f t="shared" si="1"/>
        <v>0</v>
      </c>
      <c r="P76" s="21">
        <v>0</v>
      </c>
      <c r="Q76" s="21">
        <v>0</v>
      </c>
      <c r="R76" s="21">
        <v>0</v>
      </c>
    </row>
    <row r="77" spans="1:19" ht="45.75" customHeight="1">
      <c r="B77" s="17" t="s">
        <v>63</v>
      </c>
      <c r="C77" s="18" t="s">
        <v>129</v>
      </c>
      <c r="D77" s="18" t="s">
        <v>179</v>
      </c>
      <c r="E77" s="18" t="s">
        <v>158</v>
      </c>
      <c r="F77" s="18" t="s">
        <v>159</v>
      </c>
      <c r="G77" s="18" t="s">
        <v>51</v>
      </c>
      <c r="H77" s="18" t="s">
        <v>35</v>
      </c>
      <c r="I77" s="18" t="s">
        <v>132</v>
      </c>
      <c r="J77" s="19" t="s">
        <v>180</v>
      </c>
      <c r="K77" s="20" t="s">
        <v>68</v>
      </c>
      <c r="L77" s="21">
        <v>0</v>
      </c>
      <c r="M77" s="21">
        <v>0</v>
      </c>
      <c r="N77" s="21">
        <v>-4217.0200000000004</v>
      </c>
      <c r="O77" s="21">
        <f t="shared" si="1"/>
        <v>0</v>
      </c>
      <c r="P77" s="21">
        <v>0</v>
      </c>
      <c r="Q77" s="21">
        <v>0</v>
      </c>
      <c r="R77" s="21">
        <v>0</v>
      </c>
    </row>
    <row r="78" spans="1:19" ht="45.75" customHeight="1">
      <c r="B78" s="17" t="s">
        <v>63</v>
      </c>
      <c r="C78" s="18" t="s">
        <v>129</v>
      </c>
      <c r="D78" s="18" t="s">
        <v>179</v>
      </c>
      <c r="E78" s="18" t="s">
        <v>181</v>
      </c>
      <c r="F78" s="18" t="s">
        <v>34</v>
      </c>
      <c r="G78" s="18" t="s">
        <v>51</v>
      </c>
      <c r="H78" s="18" t="s">
        <v>35</v>
      </c>
      <c r="I78" s="18" t="s">
        <v>132</v>
      </c>
      <c r="J78" s="19" t="s">
        <v>182</v>
      </c>
      <c r="K78" s="20" t="s">
        <v>68</v>
      </c>
      <c r="L78" s="21">
        <v>0</v>
      </c>
      <c r="M78" s="21">
        <v>-14806.58</v>
      </c>
      <c r="N78" s="21">
        <v>-14806.58</v>
      </c>
      <c r="O78" s="21">
        <f t="shared" si="1"/>
        <v>-14806.58</v>
      </c>
      <c r="P78" s="21">
        <v>0</v>
      </c>
      <c r="Q78" s="21">
        <v>0</v>
      </c>
      <c r="R78" s="21">
        <v>0</v>
      </c>
    </row>
    <row r="79" spans="1:19" ht="15" customHeight="1">
      <c r="B79" s="22"/>
      <c r="C79" s="22"/>
      <c r="D79" s="22"/>
      <c r="E79" s="22"/>
      <c r="F79" s="22"/>
      <c r="G79" s="22"/>
      <c r="H79" s="22"/>
      <c r="I79" s="22"/>
      <c r="J79" s="23"/>
      <c r="K79" s="24" t="s">
        <v>183</v>
      </c>
      <c r="L79" s="25">
        <v>0</v>
      </c>
      <c r="M79" s="25">
        <v>500898015.35000002</v>
      </c>
      <c r="N79" s="25">
        <v>327074590.95999998</v>
      </c>
      <c r="O79" s="25">
        <f>SUM(O17:O78)</f>
        <v>447608547.51000005</v>
      </c>
      <c r="P79" s="25">
        <f t="shared" ref="P79:R79" si="2">SUM(P17:P78)</f>
        <v>446056415</v>
      </c>
      <c r="Q79" s="25">
        <f t="shared" si="2"/>
        <v>461276515</v>
      </c>
      <c r="R79" s="25">
        <f t="shared" si="2"/>
        <v>463590515</v>
      </c>
    </row>
    <row r="80" spans="1:19" ht="1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</row>
    <row r="81" spans="16:18">
      <c r="P81" s="38"/>
      <c r="Q81" s="38"/>
      <c r="R81" s="38"/>
    </row>
  </sheetData>
  <mergeCells count="21">
    <mergeCell ref="N13:N15"/>
    <mergeCell ref="O13:O15"/>
    <mergeCell ref="P13:R14"/>
    <mergeCell ref="B14:B15"/>
    <mergeCell ref="C14:G14"/>
    <mergeCell ref="H14:I14"/>
    <mergeCell ref="B13:I13"/>
    <mergeCell ref="J13:J15"/>
    <mergeCell ref="K13:K15"/>
    <mergeCell ref="L13:L15"/>
    <mergeCell ref="M13:M15"/>
    <mergeCell ref="B7:D7"/>
    <mergeCell ref="E7:I7"/>
    <mergeCell ref="B8:C8"/>
    <mergeCell ref="E8:F8"/>
    <mergeCell ref="B9:C9"/>
    <mergeCell ref="B2:E2"/>
    <mergeCell ref="B3:E3"/>
    <mergeCell ref="H4:J4"/>
    <mergeCell ref="B6:C6"/>
    <mergeCell ref="E6:I6"/>
  </mergeCells>
  <pageMargins left="0.11811023622047245" right="0.11811023622047245" top="0.74803149606299213" bottom="0.74803149606299213" header="0.31496062992125984" footer="0.31496062992125984"/>
  <pageSetup paperSize="9" scale="5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fo-11</cp:lastModifiedBy>
  <cp:lastPrinted>2023-11-03T09:36:17Z</cp:lastPrinted>
  <dcterms:created xsi:type="dcterms:W3CDTF">2021-04-12T14:52:46Z</dcterms:created>
  <dcterms:modified xsi:type="dcterms:W3CDTF">2023-11-03T10:30:16Z</dcterms:modified>
</cp:coreProperties>
</file>