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9440" windowHeight="12345"/>
  </bookViews>
  <sheets>
    <sheet name="запрос" sheetId="2" r:id="rId1"/>
  </sheets>
  <calcPr calcId="124519"/>
</workbook>
</file>

<file path=xl/calcChain.xml><?xml version="1.0" encoding="utf-8"?>
<calcChain xmlns="http://schemas.openxmlformats.org/spreadsheetml/2006/main">
  <c r="G35" i="2"/>
  <c r="G68" l="1"/>
  <c r="G69"/>
  <c r="D9" l="1"/>
  <c r="G11" l="1"/>
  <c r="G14"/>
  <c r="G15"/>
  <c r="G16"/>
  <c r="G17"/>
  <c r="G18"/>
  <c r="G20"/>
  <c r="G21"/>
  <c r="G22"/>
  <c r="G23"/>
  <c r="G24"/>
  <c r="G25"/>
  <c r="G26"/>
  <c r="G27"/>
  <c r="G28"/>
  <c r="G31"/>
  <c r="G32"/>
  <c r="G33"/>
  <c r="G34"/>
  <c r="G36"/>
  <c r="G37"/>
  <c r="G38"/>
  <c r="G39"/>
  <c r="G40"/>
  <c r="G41"/>
  <c r="G42"/>
  <c r="G44"/>
  <c r="G45"/>
  <c r="G46"/>
  <c r="G47"/>
  <c r="G48"/>
  <c r="G49"/>
  <c r="G50"/>
  <c r="G51"/>
  <c r="G52"/>
  <c r="G53"/>
  <c r="G57"/>
  <c r="G58"/>
  <c r="G59"/>
  <c r="G60"/>
  <c r="G61"/>
  <c r="G63"/>
  <c r="G64"/>
  <c r="G65"/>
  <c r="G66"/>
  <c r="G67"/>
  <c r="F9" l="1"/>
  <c r="G19"/>
  <c r="E9"/>
  <c r="G10"/>
  <c r="G13"/>
  <c r="G62"/>
  <c r="G56" l="1"/>
  <c r="G12"/>
  <c r="G9"/>
  <c r="G43"/>
  <c r="G30"/>
  <c r="G29" l="1"/>
  <c r="G54" s="1"/>
  <c r="G55" l="1"/>
  <c r="G70" s="1"/>
  <c r="C8" l="1"/>
  <c r="D8" s="1"/>
  <c r="E8" s="1"/>
  <c r="F8" s="1"/>
  <c r="G8" s="1"/>
  <c r="B8"/>
</calcChain>
</file>

<file path=xl/sharedStrings.xml><?xml version="1.0" encoding="utf-8"?>
<sst xmlns="http://schemas.openxmlformats.org/spreadsheetml/2006/main" count="146" uniqueCount="108">
  <si>
    <t>1</t>
  </si>
  <si>
    <t>N п/п</t>
  </si>
  <si>
    <t>Наименование показателя</t>
  </si>
  <si>
    <t>КБК</t>
  </si>
  <si>
    <t>I.</t>
  </si>
  <si>
    <t>ПРОГНОЗ КАССОВЫХ ПОСТУПЛЕНИЙ ПО ДОХОДАМ, ВСЕГО</t>
  </si>
  <si>
    <t>1.1.</t>
  </si>
  <si>
    <t>Налоговые и неналоговые доходы</t>
  </si>
  <si>
    <t>1 00 00 000 00 0000 000</t>
  </si>
  <si>
    <t>1.2.</t>
  </si>
  <si>
    <t>2 00 00 000 00 0000 000</t>
  </si>
  <si>
    <t>Дотации</t>
  </si>
  <si>
    <t>2 02 10 000 00 0000 150</t>
  </si>
  <si>
    <t>2 02 20 000 00 0000 150</t>
  </si>
  <si>
    <t>2 02 30 000 00 0000 150</t>
  </si>
  <si>
    <t>2 02 40 000 00 0000 150</t>
  </si>
  <si>
    <t>Безвозмездные поступления от государственных и негосударственных организаций</t>
  </si>
  <si>
    <t>2 03 00 000 00 0000 000</t>
  </si>
  <si>
    <t>Прочие безвозмездные поступления</t>
  </si>
  <si>
    <t>2 07 00 000 00 0000 000</t>
  </si>
  <si>
    <t>2 08 00 000 00 0000 000</t>
  </si>
  <si>
    <t>2 18 00 000 00 0000 000</t>
  </si>
  <si>
    <t>2 19 00 000 00 0000 000</t>
  </si>
  <si>
    <t>Справочно: Дорожный фонд Республики Карелия</t>
  </si>
  <si>
    <t>II.</t>
  </si>
  <si>
    <t>КАССОВЫЕ ВЫПЛАТЫ ПО РАСХОДАМ, ВСЕГО</t>
  </si>
  <si>
    <t>2.1.</t>
  </si>
  <si>
    <t>2.2.</t>
  </si>
  <si>
    <t>III.</t>
  </si>
  <si>
    <t>ДЕФИЦИТ (-), ПРОФИЦИТ (+)</t>
  </si>
  <si>
    <t>IV.</t>
  </si>
  <si>
    <t>ИСТОЧНИКИ ФИНАНСИРОВАНИЯ ДЕФИЦИТА</t>
  </si>
  <si>
    <t>4.1.</t>
  </si>
  <si>
    <t>Кассовые поступления по источникам финансирования дефицита бюджета</t>
  </si>
  <si>
    <t>Размещение государственных ценных бумаг, номинальная стоимость которых указана в валюте Российской Федерации</t>
  </si>
  <si>
    <t>01 01 00 00 02 0000 710</t>
  </si>
  <si>
    <t>Получение кредитов от кредитных организаций в валюте Российской Федерации</t>
  </si>
  <si>
    <t>01 02 00 00 02 0000 710</t>
  </si>
  <si>
    <t>Получение бюджетных кредитов от других бюджетов бюджетной системы Российской Федерации (в том числе от УФК)</t>
  </si>
  <si>
    <t>01 03 01 00 02 0000 710</t>
  </si>
  <si>
    <t>Средства от продажи акций и иных форм участия в капитале, находящихся в собственности субъекта Российской Федерации</t>
  </si>
  <si>
    <t>Возврат бюджетных кредитов, предоставленных внутри страны в валюте Российской Федерации</t>
  </si>
  <si>
    <t>01 06 05 02 02 0000 640</t>
  </si>
  <si>
    <t>4.2.</t>
  </si>
  <si>
    <t>Кассовые выплаты по источникам финансирования дефицита бюджета</t>
  </si>
  <si>
    <t>Погашение государственных ценных бумаг, номинальная стоимость которых указана в валюте Российской Федерации</t>
  </si>
  <si>
    <t>01 01 00 00 02 0000 810</t>
  </si>
  <si>
    <t>Погашение кредитов от кредитных организаций в валюте Российской Федерации</t>
  </si>
  <si>
    <t>01 02 00 00 02 0000 810</t>
  </si>
  <si>
    <t>Погашение бюджетных кредитов от других бюджетов бюджетной системы Российской Федерации</t>
  </si>
  <si>
    <t>01 03 01 00 02 0000 810</t>
  </si>
  <si>
    <t>Исполнение государственных и муниципальных гарантий в валюте Российской Федерации</t>
  </si>
  <si>
    <t>01 06 04 02 01 0000 810</t>
  </si>
  <si>
    <t>Предоставление бюджетных кредитов внутри страны в валюте Российской Федерации</t>
  </si>
  <si>
    <t>01 06 05 02 02 0000 540</t>
  </si>
  <si>
    <t>4.3.</t>
  </si>
  <si>
    <t>Изменение остатков средств</t>
  </si>
  <si>
    <t>4.3.1.</t>
  </si>
  <si>
    <t>Остаток средств на начало периода</t>
  </si>
  <si>
    <t>4.3.2.</t>
  </si>
  <si>
    <t>Остаток средств на конец периода</t>
  </si>
  <si>
    <t>4.4.</t>
  </si>
  <si>
    <t>Операции по управлению остатками средств на едином счете бюджета</t>
  </si>
  <si>
    <t>0106 0100 02 0000 630</t>
  </si>
  <si>
    <t>Единица измерения: тыс. рублей (с одним десятичным знаком после запятой)</t>
  </si>
  <si>
    <t>Исполнитель:  Начальник отдела доходов, бюджетного планирования и анализа Степанова Н.В.</t>
  </si>
  <si>
    <t>Расходы на выплаты персоналу казенных учреждений ВР 110</t>
  </si>
  <si>
    <t>Расходы на выплаты персоналу государственных (муниципальных) органов ВР 120</t>
  </si>
  <si>
    <t>Иные закупки товаров, работ и услуг для обеспечения государственных (муниципальных) нужд ВР 240</t>
  </si>
  <si>
    <t>Публичные нормативные социальные выплаты гражданам ВР 310</t>
  </si>
  <si>
    <t>Дотации ВР 510</t>
  </si>
  <si>
    <t>Обслуживание муниципального долга ВР 730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</si>
  <si>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ВР 810</t>
  </si>
  <si>
    <t>Х</t>
  </si>
  <si>
    <t>Социальные выплаты гражданам, кроме публичных нормативных социальных выплат ВР 320</t>
  </si>
  <si>
    <t>Бюджетные инвестиции ВР 410</t>
  </si>
  <si>
    <t>Субсидии бюджетным учреждениям ВР 610</t>
  </si>
  <si>
    <t>Субсидии ВР 520</t>
  </si>
  <si>
    <t>Субвенции ВР 530</t>
  </si>
  <si>
    <t>Собственные доходы</t>
  </si>
  <si>
    <t>Безвозмездные поступления в том числе:</t>
  </si>
  <si>
    <t>1.2.1.</t>
  </si>
  <si>
    <t>Субсидии</t>
  </si>
  <si>
    <t>Субвенции</t>
  </si>
  <si>
    <t>Иные межбюджетные трансферты</t>
  </si>
  <si>
    <t>1.2.2.</t>
  </si>
  <si>
    <t>Субсидии на частичную компенсацию расходов, связанных с повышением оплаты труда работников бюджетной сферы</t>
  </si>
  <si>
    <t>Субвенции на выравнивание поселений</t>
  </si>
  <si>
    <t>Нецелевые межбюджетные трансферты:</t>
  </si>
  <si>
    <t>Целевые межбюджетные трансферты:</t>
  </si>
  <si>
    <t>Исполнение судебных актов ВР 830</t>
  </si>
  <si>
    <t>ИМБТ,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</si>
  <si>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Расходы, осуществляемые за счет целевых МБТ (субвенций, субсидий (кроме субсидий, являющихся источником оплаты труда), иных МБТ), в том числе в разрезе видов расходов классификации расходов бюджетов с детализацией до кода подгруппы видов расходов:</t>
  </si>
  <si>
    <t>Расходы, осуществляемые за счет средств местных бюджетов (включая субсидии, являющиеся источником оплаты труда), в т.ч. в разрезе видов расходов классификации расходов бюджетов с детализацией до кода подгруппы видов расходов:</t>
  </si>
  <si>
    <t xml:space="preserve">Руководитель Финансового управления Муезерского района Хлебаев Д.А. 
</t>
  </si>
  <si>
    <t xml:space="preserve">"Утверждаю": 
Руководитель Финансового управления Муезерского района 
"___" _____________ 20___ года
</t>
  </si>
  <si>
    <t>2 07 05 000 00 0000 150</t>
  </si>
  <si>
    <t>Иные межбюджетные трансферты ВР 540</t>
  </si>
  <si>
    <t>Уплата налогов, сборов и иных платежей ВР 850</t>
  </si>
  <si>
    <t xml:space="preserve"> Начальник отдела доходов, бюджетного планирования и анализа            _________      Степанова Н.В.</t>
  </si>
  <si>
    <t xml:space="preserve">                                                                       (должность)                                                           (подпись)            (расшифровка подписи)</t>
  </si>
  <si>
    <t xml:space="preserve">Приложение 3
к Порядку составления и ведения кассового плана, утвержденным Распоряжением Финансового управления Муезерского района от 26.10.2020г. №57/А
</t>
  </si>
  <si>
    <t>Первый месяц</t>
  </si>
  <si>
    <t>Второй месяц</t>
  </si>
  <si>
    <t>Третий месяц</t>
  </si>
  <si>
    <t>Показатели на квартал</t>
  </si>
  <si>
    <r>
      <t>КАССОВЫЙ ПЛАН (ПОДЕКАДНЫЙ) НА 3 КВАРТАЛ 2023 ГОДА</t>
    </r>
    <r>
      <rPr>
        <sz val="12"/>
        <rFont val="Times New Roman"/>
        <family val="1"/>
        <charset val="204"/>
      </rPr>
      <t xml:space="preserve">
(очередной)</t>
    </r>
  </si>
  <si>
    <t>"01" июля 2023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</si>
</sst>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 applyFill="1"/>
    <xf numFmtId="0" fontId="2" fillId="0" borderId="0" xfId="0" applyFont="1" applyFill="1" applyBorder="1" applyAlignment="1"/>
    <xf numFmtId="0" fontId="5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 applyProtection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49" fontId="5" fillId="0" borderId="5" xfId="0" applyNumberFormat="1" applyFont="1" applyFill="1" applyBorder="1" applyAlignment="1" applyProtection="1">
      <alignment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4" fillId="0" borderId="0" xfId="0" applyFont="1" applyFill="1" applyAlignment="1"/>
    <xf numFmtId="0" fontId="3" fillId="0" borderId="0" xfId="0" applyFont="1" applyFill="1" applyAlignment="1"/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4" fillId="0" borderId="0" xfId="0" applyFont="1" applyFill="1" applyAlignment="1"/>
    <xf numFmtId="0" fontId="3" fillId="0" borderId="0" xfId="0" applyFont="1" applyFill="1" applyAlignment="1"/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5" fillId="0" borderId="14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6"/>
  <sheetViews>
    <sheetView tabSelected="1" topLeftCell="A55" zoomScale="90" zoomScaleNormal="90" workbookViewId="0">
      <selection activeCell="D9" sqref="D9:H9"/>
    </sheetView>
  </sheetViews>
  <sheetFormatPr defaultRowHeight="15.75"/>
  <cols>
    <col min="1" max="1" width="6.140625" style="1" customWidth="1"/>
    <col min="2" max="2" width="93.5703125" style="1" customWidth="1"/>
    <col min="3" max="3" width="24" style="1" customWidth="1"/>
    <col min="4" max="8" width="25.140625" style="1" customWidth="1"/>
    <col min="9" max="10" width="9.140625" style="1" customWidth="1"/>
    <col min="11" max="16384" width="9.140625" style="1"/>
  </cols>
  <sheetData>
    <row r="1" spans="1:7" ht="71.25" customHeight="1">
      <c r="B1" s="3"/>
      <c r="C1" s="3"/>
      <c r="D1" s="3"/>
      <c r="E1" s="33" t="s">
        <v>101</v>
      </c>
      <c r="F1" s="33"/>
      <c r="G1" s="33"/>
    </row>
    <row r="2" spans="1:7" ht="16.5" customHeight="1">
      <c r="B2" s="3"/>
      <c r="C2" s="3"/>
      <c r="D2" s="3"/>
      <c r="E2" s="33" t="s">
        <v>95</v>
      </c>
      <c r="F2" s="33"/>
      <c r="G2" s="33"/>
    </row>
    <row r="3" spans="1:7" ht="33" customHeight="1">
      <c r="B3" s="3"/>
      <c r="C3" s="3"/>
      <c r="D3" s="3"/>
      <c r="E3" s="34" t="s">
        <v>94</v>
      </c>
      <c r="F3" s="34"/>
      <c r="G3" s="34"/>
    </row>
    <row r="4" spans="1:7" ht="17.25" customHeight="1">
      <c r="B4" s="3"/>
      <c r="C4" s="3"/>
      <c r="D4" s="3"/>
      <c r="E4" s="25" t="s">
        <v>107</v>
      </c>
      <c r="F4" s="25"/>
      <c r="G4" s="25"/>
    </row>
    <row r="5" spans="1:7" ht="45" customHeight="1">
      <c r="A5" s="39" t="s">
        <v>106</v>
      </c>
      <c r="B5" s="39"/>
      <c r="C5" s="39"/>
      <c r="D5" s="39"/>
      <c r="E5" s="39"/>
      <c r="F5" s="39"/>
      <c r="G5" s="39"/>
    </row>
    <row r="6" spans="1:7" ht="15.75" customHeight="1" thickBot="1">
      <c r="A6" s="1" t="s">
        <v>64</v>
      </c>
      <c r="C6" s="2"/>
      <c r="D6" s="2"/>
      <c r="E6" s="2"/>
      <c r="F6" s="2"/>
      <c r="G6" s="2"/>
    </row>
    <row r="7" spans="1:7" ht="54.75" customHeight="1">
      <c r="A7" s="20" t="s">
        <v>1</v>
      </c>
      <c r="B7" s="21" t="s">
        <v>2</v>
      </c>
      <c r="C7" s="21" t="s">
        <v>3</v>
      </c>
      <c r="D7" s="21" t="s">
        <v>102</v>
      </c>
      <c r="E7" s="21" t="s">
        <v>103</v>
      </c>
      <c r="F7" s="21" t="s">
        <v>104</v>
      </c>
      <c r="G7" s="26" t="s">
        <v>105</v>
      </c>
    </row>
    <row r="8" spans="1:7" ht="9.75" customHeight="1" thickBot="1">
      <c r="A8" s="22" t="s">
        <v>0</v>
      </c>
      <c r="B8" s="23">
        <f>A8+1</f>
        <v>2</v>
      </c>
      <c r="C8" s="23">
        <f t="shared" ref="C8:G8" si="0">B8+1</f>
        <v>3</v>
      </c>
      <c r="D8" s="23">
        <f t="shared" si="0"/>
        <v>4</v>
      </c>
      <c r="E8" s="23">
        <f t="shared" si="0"/>
        <v>5</v>
      </c>
      <c r="F8" s="23">
        <f t="shared" si="0"/>
        <v>6</v>
      </c>
      <c r="G8" s="24">
        <f t="shared" si="0"/>
        <v>7</v>
      </c>
    </row>
    <row r="9" spans="1:7" s="7" customFormat="1" ht="33" customHeight="1">
      <c r="A9" s="17" t="s">
        <v>4</v>
      </c>
      <c r="B9" s="18" t="s">
        <v>5</v>
      </c>
      <c r="C9" s="19"/>
      <c r="D9" s="45">
        <f>D11+D12</f>
        <v>59344.944330000006</v>
      </c>
      <c r="E9" s="45">
        <f t="shared" ref="E9:F9" si="1">E11+E12</f>
        <v>50242.659530000004</v>
      </c>
      <c r="F9" s="45">
        <f t="shared" si="1"/>
        <v>29622.833529999996</v>
      </c>
      <c r="G9" s="41">
        <f>D9+E9+F9</f>
        <v>139210.43739000001</v>
      </c>
    </row>
    <row r="10" spans="1:7" ht="15" customHeight="1">
      <c r="A10" s="27"/>
      <c r="B10" s="11" t="s">
        <v>79</v>
      </c>
      <c r="C10" s="4" t="s">
        <v>73</v>
      </c>
      <c r="D10" s="40">
        <v>42206.419330000004</v>
      </c>
      <c r="E10" s="40">
        <v>37803.259529999996</v>
      </c>
      <c r="F10" s="40">
        <v>18177.433529999998</v>
      </c>
      <c r="G10" s="41">
        <f t="shared" ref="G10:G68" si="2">D10+E10+F10</f>
        <v>98187.112389999995</v>
      </c>
    </row>
    <row r="11" spans="1:7" s="7" customFormat="1" ht="15.75" customHeight="1">
      <c r="A11" s="9" t="s">
        <v>6</v>
      </c>
      <c r="B11" s="12" t="s">
        <v>7</v>
      </c>
      <c r="C11" s="6" t="s">
        <v>8</v>
      </c>
      <c r="D11" s="42">
        <v>31789.700000000004</v>
      </c>
      <c r="E11" s="42">
        <v>31687</v>
      </c>
      <c r="F11" s="42">
        <v>11989</v>
      </c>
      <c r="G11" s="41">
        <f t="shared" si="2"/>
        <v>75465.700000000012</v>
      </c>
    </row>
    <row r="12" spans="1:7" s="7" customFormat="1" ht="15.75" customHeight="1">
      <c r="A12" s="9" t="s">
        <v>9</v>
      </c>
      <c r="B12" s="12" t="s">
        <v>80</v>
      </c>
      <c r="C12" s="6" t="s">
        <v>10</v>
      </c>
      <c r="D12" s="42">
        <v>27555.244330000001</v>
      </c>
      <c r="E12" s="42">
        <v>18555.659530000001</v>
      </c>
      <c r="F12" s="42">
        <v>17633.833529999996</v>
      </c>
      <c r="G12" s="41">
        <f t="shared" si="2"/>
        <v>63744.737390000002</v>
      </c>
    </row>
    <row r="13" spans="1:7" s="7" customFormat="1" ht="15.75" customHeight="1">
      <c r="A13" s="9" t="s">
        <v>81</v>
      </c>
      <c r="B13" s="13" t="s">
        <v>88</v>
      </c>
      <c r="C13" s="6" t="s">
        <v>73</v>
      </c>
      <c r="D13" s="42">
        <v>10416.71933</v>
      </c>
      <c r="E13" s="42">
        <v>6116.2595299999984</v>
      </c>
      <c r="F13" s="42">
        <v>6188.4335299999984</v>
      </c>
      <c r="G13" s="41">
        <f t="shared" si="2"/>
        <v>22721.412389999998</v>
      </c>
    </row>
    <row r="14" spans="1:7" ht="14.25" customHeight="1">
      <c r="A14" s="27"/>
      <c r="B14" s="28" t="s">
        <v>11</v>
      </c>
      <c r="C14" s="4" t="s">
        <v>12</v>
      </c>
      <c r="D14" s="40">
        <v>9216.3610000000008</v>
      </c>
      <c r="E14" s="40">
        <v>5165.9011999999984</v>
      </c>
      <c r="F14" s="40">
        <v>5165.9011999999984</v>
      </c>
      <c r="G14" s="41">
        <f t="shared" si="2"/>
        <v>19548.163399999998</v>
      </c>
    </row>
    <row r="15" spans="1:7" ht="30" customHeight="1">
      <c r="A15" s="27"/>
      <c r="B15" s="14" t="s">
        <v>86</v>
      </c>
      <c r="C15" s="4" t="s">
        <v>13</v>
      </c>
      <c r="D15" s="40">
        <v>473.77499999999998</v>
      </c>
      <c r="E15" s="40">
        <v>223.77500000000001</v>
      </c>
      <c r="F15" s="40">
        <v>343.94900000000001</v>
      </c>
      <c r="G15" s="41">
        <f t="shared" si="2"/>
        <v>1041.499</v>
      </c>
    </row>
    <row r="16" spans="1:7" ht="15" customHeight="1">
      <c r="A16" s="27"/>
      <c r="B16" s="14" t="s">
        <v>87</v>
      </c>
      <c r="C16" s="4" t="s">
        <v>14</v>
      </c>
      <c r="D16" s="40">
        <v>678.58333000000005</v>
      </c>
      <c r="E16" s="40">
        <v>678.58333000000005</v>
      </c>
      <c r="F16" s="40">
        <v>678.58333000000005</v>
      </c>
      <c r="G16" s="41">
        <f t="shared" si="2"/>
        <v>2035.7499900000003</v>
      </c>
    </row>
    <row r="17" spans="1:7" ht="50.25" customHeight="1">
      <c r="A17" s="27"/>
      <c r="B17" s="14" t="s">
        <v>91</v>
      </c>
      <c r="C17" s="4" t="s">
        <v>15</v>
      </c>
      <c r="D17" s="40">
        <v>48</v>
      </c>
      <c r="E17" s="40">
        <v>48</v>
      </c>
      <c r="F17" s="40">
        <v>0</v>
      </c>
      <c r="G17" s="41">
        <f t="shared" si="2"/>
        <v>96</v>
      </c>
    </row>
    <row r="18" spans="1:7" ht="13.5" customHeight="1">
      <c r="A18" s="27"/>
      <c r="B18" s="14" t="s">
        <v>18</v>
      </c>
      <c r="C18" s="4" t="s">
        <v>96</v>
      </c>
      <c r="D18" s="40">
        <v>0</v>
      </c>
      <c r="E18" s="40">
        <v>0</v>
      </c>
      <c r="F18" s="40">
        <v>0</v>
      </c>
      <c r="G18" s="41">
        <f t="shared" si="2"/>
        <v>0</v>
      </c>
    </row>
    <row r="19" spans="1:7" s="7" customFormat="1" ht="14.25" customHeight="1">
      <c r="A19" s="9" t="s">
        <v>85</v>
      </c>
      <c r="B19" s="13" t="s">
        <v>89</v>
      </c>
      <c r="C19" s="6" t="s">
        <v>73</v>
      </c>
      <c r="D19" s="42">
        <v>17138.525000000001</v>
      </c>
      <c r="E19" s="42">
        <v>12439.400000000001</v>
      </c>
      <c r="F19" s="42">
        <v>11445.4</v>
      </c>
      <c r="G19" s="41">
        <f t="shared" si="2"/>
        <v>41023.325000000004</v>
      </c>
    </row>
    <row r="20" spans="1:7" ht="15.75" customHeight="1">
      <c r="A20" s="37"/>
      <c r="B20" s="14" t="s">
        <v>82</v>
      </c>
      <c r="C20" s="4" t="s">
        <v>13</v>
      </c>
      <c r="D20" s="40">
        <v>5940</v>
      </c>
      <c r="E20" s="40">
        <v>5486.4</v>
      </c>
      <c r="F20" s="40">
        <v>1187.5999999999999</v>
      </c>
      <c r="G20" s="41">
        <f t="shared" si="2"/>
        <v>12614</v>
      </c>
    </row>
    <row r="21" spans="1:7" ht="15.75" customHeight="1">
      <c r="A21" s="37"/>
      <c r="B21" s="14" t="s">
        <v>83</v>
      </c>
      <c r="C21" s="4" t="s">
        <v>14</v>
      </c>
      <c r="D21" s="40">
        <v>11198.525</v>
      </c>
      <c r="E21" s="40">
        <v>6953.0000000000009</v>
      </c>
      <c r="F21" s="40">
        <v>9807.7999999999993</v>
      </c>
      <c r="G21" s="41">
        <f t="shared" si="2"/>
        <v>27959.325000000001</v>
      </c>
    </row>
    <row r="22" spans="1:7" ht="15.75" customHeight="1">
      <c r="A22" s="37"/>
      <c r="B22" s="14" t="s">
        <v>84</v>
      </c>
      <c r="C22" s="4" t="s">
        <v>15</v>
      </c>
      <c r="D22" s="40">
        <v>0</v>
      </c>
      <c r="E22" s="40">
        <v>0</v>
      </c>
      <c r="F22" s="40">
        <v>450</v>
      </c>
      <c r="G22" s="41">
        <f t="shared" si="2"/>
        <v>450</v>
      </c>
    </row>
    <row r="23" spans="1:7" ht="30.75" customHeight="1">
      <c r="A23" s="27"/>
      <c r="B23" s="28" t="s">
        <v>16</v>
      </c>
      <c r="C23" s="4" t="s">
        <v>17</v>
      </c>
      <c r="D23" s="40">
        <v>0</v>
      </c>
      <c r="E23" s="40">
        <v>0</v>
      </c>
      <c r="F23" s="40">
        <v>0</v>
      </c>
      <c r="G23" s="41">
        <f t="shared" si="2"/>
        <v>0</v>
      </c>
    </row>
    <row r="24" spans="1:7" ht="13.5" customHeight="1">
      <c r="A24" s="37"/>
      <c r="B24" s="38" t="s">
        <v>18</v>
      </c>
      <c r="C24" s="4" t="s">
        <v>19</v>
      </c>
      <c r="D24" s="40">
        <v>0</v>
      </c>
      <c r="E24" s="40">
        <v>0</v>
      </c>
      <c r="F24" s="40">
        <v>0</v>
      </c>
      <c r="G24" s="41">
        <f t="shared" si="2"/>
        <v>0</v>
      </c>
    </row>
    <row r="25" spans="1:7" ht="13.5" customHeight="1">
      <c r="A25" s="37"/>
      <c r="B25" s="38"/>
      <c r="C25" s="4" t="s">
        <v>20</v>
      </c>
      <c r="D25" s="40">
        <v>0</v>
      </c>
      <c r="E25" s="40">
        <v>0</v>
      </c>
      <c r="F25" s="40">
        <v>0</v>
      </c>
      <c r="G25" s="41">
        <f t="shared" si="2"/>
        <v>0</v>
      </c>
    </row>
    <row r="26" spans="1:7" ht="13.5" customHeight="1">
      <c r="A26" s="37"/>
      <c r="B26" s="38"/>
      <c r="C26" s="4" t="s">
        <v>21</v>
      </c>
      <c r="D26" s="40">
        <v>0</v>
      </c>
      <c r="E26" s="40">
        <v>0</v>
      </c>
      <c r="F26" s="40">
        <v>0</v>
      </c>
      <c r="G26" s="41">
        <f t="shared" si="2"/>
        <v>0</v>
      </c>
    </row>
    <row r="27" spans="1:7" ht="13.5" customHeight="1">
      <c r="A27" s="37"/>
      <c r="B27" s="38"/>
      <c r="C27" s="4" t="s">
        <v>22</v>
      </c>
      <c r="D27" s="40">
        <v>0</v>
      </c>
      <c r="E27" s="40">
        <v>0</v>
      </c>
      <c r="F27" s="40">
        <v>0</v>
      </c>
      <c r="G27" s="41">
        <f t="shared" si="2"/>
        <v>0</v>
      </c>
    </row>
    <row r="28" spans="1:7" ht="15" customHeight="1">
      <c r="A28" s="27"/>
      <c r="B28" s="28" t="s">
        <v>23</v>
      </c>
      <c r="C28" s="4"/>
      <c r="D28" s="40">
        <v>0</v>
      </c>
      <c r="E28" s="40">
        <v>0</v>
      </c>
      <c r="F28" s="40">
        <v>0</v>
      </c>
      <c r="G28" s="41">
        <f t="shared" si="2"/>
        <v>0</v>
      </c>
    </row>
    <row r="29" spans="1:7" s="7" customFormat="1" ht="15" customHeight="1">
      <c r="A29" s="9" t="s">
        <v>24</v>
      </c>
      <c r="B29" s="12" t="s">
        <v>25</v>
      </c>
      <c r="C29" s="6" t="s">
        <v>73</v>
      </c>
      <c r="D29" s="42">
        <v>36288.373390000001</v>
      </c>
      <c r="E29" s="42">
        <v>29179.792330000004</v>
      </c>
      <c r="F29" s="42">
        <v>27968.716999999997</v>
      </c>
      <c r="G29" s="41">
        <f t="shared" si="2"/>
        <v>93436.882719999994</v>
      </c>
    </row>
    <row r="30" spans="1:7" s="7" customFormat="1" ht="48.75" customHeight="1">
      <c r="A30" s="9" t="s">
        <v>26</v>
      </c>
      <c r="B30" s="15" t="s">
        <v>93</v>
      </c>
      <c r="C30" s="6" t="s">
        <v>73</v>
      </c>
      <c r="D30" s="42">
        <v>19149.848389999999</v>
      </c>
      <c r="E30" s="42">
        <v>16740.392330000002</v>
      </c>
      <c r="F30" s="42">
        <v>16523.316999999999</v>
      </c>
      <c r="G30" s="41">
        <f t="shared" si="2"/>
        <v>52413.557719999997</v>
      </c>
    </row>
    <row r="31" spans="1:7" ht="18" customHeight="1">
      <c r="A31" s="27"/>
      <c r="B31" s="28" t="s">
        <v>66</v>
      </c>
      <c r="C31" s="4" t="s">
        <v>73</v>
      </c>
      <c r="D31" s="40">
        <v>9824.9549999999999</v>
      </c>
      <c r="E31" s="40">
        <v>6978.0990000000002</v>
      </c>
      <c r="F31" s="40">
        <v>6392.28</v>
      </c>
      <c r="G31" s="41">
        <f t="shared" si="2"/>
        <v>23195.333999999999</v>
      </c>
    </row>
    <row r="32" spans="1:7" ht="18" customHeight="1">
      <c r="A32" s="27"/>
      <c r="B32" s="28" t="s">
        <v>67</v>
      </c>
      <c r="C32" s="4" t="s">
        <v>73</v>
      </c>
      <c r="D32" s="40">
        <v>1453.5</v>
      </c>
      <c r="E32" s="40">
        <v>2098.8000000000002</v>
      </c>
      <c r="F32" s="40">
        <v>2023.9</v>
      </c>
      <c r="G32" s="41">
        <f t="shared" si="2"/>
        <v>5576.2000000000007</v>
      </c>
    </row>
    <row r="33" spans="1:7" ht="28.5" customHeight="1">
      <c r="A33" s="27"/>
      <c r="B33" s="28" t="s">
        <v>68</v>
      </c>
      <c r="C33" s="4" t="s">
        <v>73</v>
      </c>
      <c r="D33" s="40">
        <v>3157</v>
      </c>
      <c r="E33" s="40">
        <v>3488.7</v>
      </c>
      <c r="F33" s="40">
        <v>3367.8</v>
      </c>
      <c r="G33" s="41">
        <f t="shared" si="2"/>
        <v>10013.5</v>
      </c>
    </row>
    <row r="34" spans="1:7" ht="28.5" customHeight="1">
      <c r="A34" s="27"/>
      <c r="B34" s="28" t="s">
        <v>69</v>
      </c>
      <c r="C34" s="4" t="s">
        <v>73</v>
      </c>
      <c r="D34" s="40">
        <v>346.7</v>
      </c>
      <c r="E34" s="40">
        <v>346.7</v>
      </c>
      <c r="F34" s="40">
        <v>346.7</v>
      </c>
      <c r="G34" s="41">
        <f t="shared" si="2"/>
        <v>1040.0999999999999</v>
      </c>
    </row>
    <row r="35" spans="1:7" ht="28.5" customHeight="1">
      <c r="A35" s="31"/>
      <c r="B35" s="32" t="s">
        <v>74</v>
      </c>
      <c r="C35" s="4"/>
      <c r="D35" s="40">
        <v>12</v>
      </c>
      <c r="E35" s="40">
        <v>11</v>
      </c>
      <c r="F35" s="40">
        <v>18</v>
      </c>
      <c r="G35" s="41">
        <f t="shared" si="2"/>
        <v>41</v>
      </c>
    </row>
    <row r="36" spans="1:7" ht="14.25" customHeight="1">
      <c r="A36" s="27"/>
      <c r="B36" s="28" t="s">
        <v>70</v>
      </c>
      <c r="C36" s="4" t="s">
        <v>73</v>
      </c>
      <c r="D36" s="40">
        <v>1006.5833299999999</v>
      </c>
      <c r="E36" s="40">
        <v>1006.5833299999999</v>
      </c>
      <c r="F36" s="40">
        <v>1006.5833299999999</v>
      </c>
      <c r="G36" s="41">
        <f t="shared" si="2"/>
        <v>3019.7499899999998</v>
      </c>
    </row>
    <row r="37" spans="1:7" ht="16.5" customHeight="1">
      <c r="A37" s="27"/>
      <c r="B37" s="28" t="s">
        <v>97</v>
      </c>
      <c r="C37" s="4" t="s">
        <v>73</v>
      </c>
      <c r="D37" s="40">
        <v>0</v>
      </c>
      <c r="E37" s="40">
        <v>0</v>
      </c>
      <c r="F37" s="40">
        <v>0</v>
      </c>
      <c r="G37" s="41">
        <f t="shared" si="2"/>
        <v>0</v>
      </c>
    </row>
    <row r="38" spans="1:7" ht="13.5" customHeight="1">
      <c r="A38" s="27"/>
      <c r="B38" s="28" t="s">
        <v>76</v>
      </c>
      <c r="C38" s="4" t="s">
        <v>73</v>
      </c>
      <c r="D38" s="40">
        <v>3028.6341999999995</v>
      </c>
      <c r="E38" s="40">
        <v>2483.91</v>
      </c>
      <c r="F38" s="40">
        <v>3048.6536700000001</v>
      </c>
      <c r="G38" s="41">
        <f t="shared" si="2"/>
        <v>8561.19787</v>
      </c>
    </row>
    <row r="39" spans="1:7" ht="13.5" customHeight="1">
      <c r="A39" s="27"/>
      <c r="B39" s="28" t="s">
        <v>71</v>
      </c>
      <c r="C39" s="4" t="s">
        <v>73</v>
      </c>
      <c r="D39" s="40">
        <v>320.47585999999995</v>
      </c>
      <c r="E39" s="40">
        <v>326.60000000000002</v>
      </c>
      <c r="F39" s="40">
        <v>319.39999999999998</v>
      </c>
      <c r="G39" s="41">
        <f t="shared" si="2"/>
        <v>966.4758599999999</v>
      </c>
    </row>
    <row r="40" spans="1:7" ht="30.75" customHeight="1">
      <c r="A40" s="27"/>
      <c r="B40" s="28" t="s">
        <v>72</v>
      </c>
      <c r="C40" s="4" t="s">
        <v>73</v>
      </c>
      <c r="D40" s="40">
        <v>0</v>
      </c>
      <c r="E40" s="40">
        <v>0</v>
      </c>
      <c r="F40" s="40">
        <v>0</v>
      </c>
      <c r="G40" s="41">
        <f t="shared" si="2"/>
        <v>0</v>
      </c>
    </row>
    <row r="41" spans="1:7" ht="16.5" customHeight="1">
      <c r="A41" s="27"/>
      <c r="B41" s="28" t="s">
        <v>90</v>
      </c>
      <c r="C41" s="4" t="s">
        <v>73</v>
      </c>
      <c r="D41" s="40">
        <v>0</v>
      </c>
      <c r="E41" s="40">
        <v>0</v>
      </c>
      <c r="F41" s="40">
        <v>0</v>
      </c>
      <c r="G41" s="41">
        <f t="shared" si="2"/>
        <v>0</v>
      </c>
    </row>
    <row r="42" spans="1:7" ht="15.75" customHeight="1">
      <c r="A42" s="27"/>
      <c r="B42" s="28" t="s">
        <v>98</v>
      </c>
      <c r="C42" s="4" t="s">
        <v>73</v>
      </c>
      <c r="D42" s="40">
        <v>0</v>
      </c>
      <c r="E42" s="40">
        <v>0</v>
      </c>
      <c r="F42" s="40">
        <v>0</v>
      </c>
      <c r="G42" s="41">
        <f t="shared" si="2"/>
        <v>0</v>
      </c>
    </row>
    <row r="43" spans="1:7" s="7" customFormat="1" ht="66.75" customHeight="1">
      <c r="A43" s="9" t="s">
        <v>27</v>
      </c>
      <c r="B43" s="15" t="s">
        <v>92</v>
      </c>
      <c r="C43" s="6" t="s">
        <v>73</v>
      </c>
      <c r="D43" s="42">
        <v>17138.525000000001</v>
      </c>
      <c r="E43" s="42">
        <v>12439.4</v>
      </c>
      <c r="F43" s="42">
        <v>11445.4</v>
      </c>
      <c r="G43" s="41">
        <f t="shared" si="2"/>
        <v>41023.325000000004</v>
      </c>
    </row>
    <row r="44" spans="1:7" ht="29.25" customHeight="1">
      <c r="A44" s="27"/>
      <c r="B44" s="28" t="s">
        <v>66</v>
      </c>
      <c r="C44" s="4" t="s">
        <v>73</v>
      </c>
      <c r="D44" s="40">
        <v>11010.7</v>
      </c>
      <c r="E44" s="40">
        <v>5717.8</v>
      </c>
      <c r="F44" s="40">
        <v>7572.6</v>
      </c>
      <c r="G44" s="41">
        <f t="shared" si="2"/>
        <v>24301.1</v>
      </c>
    </row>
    <row r="45" spans="1:7" ht="29.25" customHeight="1">
      <c r="A45" s="27"/>
      <c r="B45" s="28" t="s">
        <v>67</v>
      </c>
      <c r="C45" s="4" t="s">
        <v>73</v>
      </c>
      <c r="D45" s="40">
        <v>114.8</v>
      </c>
      <c r="E45" s="40">
        <v>137</v>
      </c>
      <c r="F45" s="40">
        <v>151</v>
      </c>
      <c r="G45" s="41">
        <f t="shared" si="2"/>
        <v>402.8</v>
      </c>
    </row>
    <row r="46" spans="1:7" ht="29.25" customHeight="1">
      <c r="A46" s="27"/>
      <c r="B46" s="28" t="s">
        <v>68</v>
      </c>
      <c r="C46" s="4" t="s">
        <v>73</v>
      </c>
      <c r="D46" s="40">
        <v>3755</v>
      </c>
      <c r="E46" s="40">
        <v>5665.7</v>
      </c>
      <c r="F46" s="40">
        <v>2654</v>
      </c>
      <c r="G46" s="41">
        <f t="shared" si="2"/>
        <v>12074.7</v>
      </c>
    </row>
    <row r="47" spans="1:7" ht="29.25" customHeight="1">
      <c r="A47" s="27"/>
      <c r="B47" s="28" t="s">
        <v>74</v>
      </c>
      <c r="C47" s="4" t="s">
        <v>73</v>
      </c>
      <c r="D47" s="40">
        <v>967.2</v>
      </c>
      <c r="E47" s="40">
        <v>918.9</v>
      </c>
      <c r="F47" s="40">
        <v>1067.8</v>
      </c>
      <c r="G47" s="41">
        <f t="shared" si="2"/>
        <v>2953.8999999999996</v>
      </c>
    </row>
    <row r="48" spans="1:7" ht="15" customHeight="1">
      <c r="A48" s="27"/>
      <c r="B48" s="28" t="s">
        <v>75</v>
      </c>
      <c r="C48" s="4" t="s">
        <v>73</v>
      </c>
      <c r="D48" s="40">
        <v>0</v>
      </c>
      <c r="E48" s="40">
        <v>0</v>
      </c>
      <c r="F48" s="40">
        <v>0</v>
      </c>
      <c r="G48" s="41">
        <f t="shared" si="2"/>
        <v>0</v>
      </c>
    </row>
    <row r="49" spans="1:7" ht="15" customHeight="1">
      <c r="A49" s="27"/>
      <c r="B49" s="28" t="s">
        <v>70</v>
      </c>
      <c r="C49" s="4" t="s">
        <v>73</v>
      </c>
      <c r="D49" s="40">
        <v>0</v>
      </c>
      <c r="E49" s="40">
        <v>0</v>
      </c>
      <c r="F49" s="40">
        <v>0</v>
      </c>
      <c r="G49" s="41">
        <f t="shared" si="2"/>
        <v>0</v>
      </c>
    </row>
    <row r="50" spans="1:7" ht="15" customHeight="1">
      <c r="A50" s="27"/>
      <c r="B50" s="28" t="s">
        <v>77</v>
      </c>
      <c r="C50" s="4" t="s">
        <v>73</v>
      </c>
      <c r="D50" s="40">
        <v>952.9</v>
      </c>
      <c r="E50" s="40">
        <v>0</v>
      </c>
      <c r="F50" s="40">
        <v>0</v>
      </c>
      <c r="G50" s="41">
        <f t="shared" si="2"/>
        <v>952.9</v>
      </c>
    </row>
    <row r="51" spans="1:7" ht="15" customHeight="1">
      <c r="A51" s="27"/>
      <c r="B51" s="28" t="s">
        <v>78</v>
      </c>
      <c r="C51" s="4" t="s">
        <v>73</v>
      </c>
      <c r="D51" s="40">
        <v>337.92500000000001</v>
      </c>
      <c r="E51" s="40">
        <v>0</v>
      </c>
      <c r="F51" s="40">
        <v>0</v>
      </c>
      <c r="G51" s="41">
        <f t="shared" si="2"/>
        <v>337.92500000000001</v>
      </c>
    </row>
    <row r="52" spans="1:7" ht="16.5" customHeight="1">
      <c r="A52" s="27"/>
      <c r="B52" s="28" t="s">
        <v>76</v>
      </c>
      <c r="C52" s="4" t="s">
        <v>73</v>
      </c>
      <c r="D52" s="40">
        <v>0</v>
      </c>
      <c r="E52" s="40">
        <v>0</v>
      </c>
      <c r="F52" s="40">
        <v>0</v>
      </c>
      <c r="G52" s="41">
        <f t="shared" si="2"/>
        <v>0</v>
      </c>
    </row>
    <row r="53" spans="1:7" ht="16.5" customHeight="1">
      <c r="A53" s="27"/>
      <c r="B53" s="28" t="s">
        <v>23</v>
      </c>
      <c r="C53" s="4" t="s">
        <v>73</v>
      </c>
      <c r="D53" s="40">
        <v>0</v>
      </c>
      <c r="E53" s="40">
        <v>0</v>
      </c>
      <c r="F53" s="40">
        <v>0</v>
      </c>
      <c r="G53" s="41">
        <f t="shared" si="2"/>
        <v>0</v>
      </c>
    </row>
    <row r="54" spans="1:7" s="7" customFormat="1" ht="16.5" customHeight="1">
      <c r="A54" s="9" t="s">
        <v>28</v>
      </c>
      <c r="B54" s="12" t="s">
        <v>29</v>
      </c>
      <c r="C54" s="6" t="s">
        <v>73</v>
      </c>
      <c r="D54" s="42">
        <v>4421.442710000003</v>
      </c>
      <c r="E54" s="42">
        <v>25484.309910000004</v>
      </c>
      <c r="F54" s="42">
        <v>27138.426440000003</v>
      </c>
      <c r="G54" s="42">
        <f>G9-G29</f>
        <v>45773.554670000012</v>
      </c>
    </row>
    <row r="55" spans="1:7" s="7" customFormat="1" ht="16.5" customHeight="1">
      <c r="A55" s="9" t="s">
        <v>30</v>
      </c>
      <c r="B55" s="12" t="s">
        <v>31</v>
      </c>
      <c r="C55" s="6"/>
      <c r="D55" s="43">
        <v>-4421.4427099999921</v>
      </c>
      <c r="E55" s="43">
        <v>-25484.309909999993</v>
      </c>
      <c r="F55" s="43">
        <v>-27138.426439999992</v>
      </c>
      <c r="G55" s="43">
        <f t="shared" ref="G55" si="3">G56-G62+G68</f>
        <v>-100398.17905999998</v>
      </c>
    </row>
    <row r="56" spans="1:7" s="7" customFormat="1" ht="31.5" customHeight="1">
      <c r="A56" s="9" t="s">
        <v>32</v>
      </c>
      <c r="B56" s="12" t="s">
        <v>33</v>
      </c>
      <c r="C56" s="6"/>
      <c r="D56" s="42">
        <v>22017</v>
      </c>
      <c r="E56" s="42">
        <v>0</v>
      </c>
      <c r="F56" s="42">
        <v>17983</v>
      </c>
      <c r="G56" s="41">
        <f t="shared" si="2"/>
        <v>40000</v>
      </c>
    </row>
    <row r="57" spans="1:7" ht="30.75" customHeight="1">
      <c r="A57" s="27"/>
      <c r="B57" s="28" t="s">
        <v>34</v>
      </c>
      <c r="C57" s="4" t="s">
        <v>35</v>
      </c>
      <c r="D57" s="40">
        <v>0</v>
      </c>
      <c r="E57" s="40">
        <v>0</v>
      </c>
      <c r="F57" s="40">
        <v>0</v>
      </c>
      <c r="G57" s="41">
        <f t="shared" si="2"/>
        <v>0</v>
      </c>
    </row>
    <row r="58" spans="1:7" ht="30.75" customHeight="1">
      <c r="A58" s="27"/>
      <c r="B58" s="28" t="s">
        <v>36</v>
      </c>
      <c r="C58" s="4" t="s">
        <v>37</v>
      </c>
      <c r="D58" s="40">
        <v>22017</v>
      </c>
      <c r="E58" s="40">
        <v>0</v>
      </c>
      <c r="F58" s="40">
        <v>17983</v>
      </c>
      <c r="G58" s="41">
        <f t="shared" si="2"/>
        <v>40000</v>
      </c>
    </row>
    <row r="59" spans="1:7" ht="30.75" customHeight="1">
      <c r="A59" s="27"/>
      <c r="B59" s="28" t="s">
        <v>38</v>
      </c>
      <c r="C59" s="4" t="s">
        <v>39</v>
      </c>
      <c r="D59" s="40">
        <v>0</v>
      </c>
      <c r="E59" s="40">
        <v>0</v>
      </c>
      <c r="F59" s="40">
        <v>0</v>
      </c>
      <c r="G59" s="41">
        <f t="shared" si="2"/>
        <v>0</v>
      </c>
    </row>
    <row r="60" spans="1:7" ht="30.75" customHeight="1">
      <c r="A60" s="27"/>
      <c r="B60" s="28" t="s">
        <v>40</v>
      </c>
      <c r="C60" s="4" t="s">
        <v>63</v>
      </c>
      <c r="D60" s="40">
        <v>0</v>
      </c>
      <c r="E60" s="40">
        <v>0</v>
      </c>
      <c r="F60" s="40">
        <v>0</v>
      </c>
      <c r="G60" s="41">
        <f t="shared" si="2"/>
        <v>0</v>
      </c>
    </row>
    <row r="61" spans="1:7" ht="30.75" customHeight="1">
      <c r="A61" s="27"/>
      <c r="B61" s="28" t="s">
        <v>41</v>
      </c>
      <c r="C61" s="4" t="s">
        <v>42</v>
      </c>
      <c r="D61" s="40">
        <v>0</v>
      </c>
      <c r="E61" s="40">
        <v>0</v>
      </c>
      <c r="F61" s="40">
        <v>0</v>
      </c>
      <c r="G61" s="41">
        <f t="shared" si="2"/>
        <v>0</v>
      </c>
    </row>
    <row r="62" spans="1:7" s="7" customFormat="1" ht="30.75" customHeight="1">
      <c r="A62" s="9" t="s">
        <v>43</v>
      </c>
      <c r="B62" s="12" t="s">
        <v>44</v>
      </c>
      <c r="C62" s="6"/>
      <c r="D62" s="42">
        <v>18340</v>
      </c>
      <c r="E62" s="42">
        <v>18000</v>
      </c>
      <c r="F62" s="42">
        <v>17983</v>
      </c>
      <c r="G62" s="41">
        <f t="shared" si="2"/>
        <v>54323</v>
      </c>
    </row>
    <row r="63" spans="1:7" ht="30.75" customHeight="1">
      <c r="A63" s="27"/>
      <c r="B63" s="28" t="s">
        <v>45</v>
      </c>
      <c r="C63" s="4" t="s">
        <v>46</v>
      </c>
      <c r="D63" s="40">
        <v>0</v>
      </c>
      <c r="E63" s="40">
        <v>0</v>
      </c>
      <c r="F63" s="40">
        <v>0</v>
      </c>
      <c r="G63" s="41">
        <f t="shared" si="2"/>
        <v>0</v>
      </c>
    </row>
    <row r="64" spans="1:7" ht="30.75" customHeight="1">
      <c r="A64" s="27"/>
      <c r="B64" s="28" t="s">
        <v>47</v>
      </c>
      <c r="C64" s="4" t="s">
        <v>48</v>
      </c>
      <c r="D64" s="40">
        <v>18340</v>
      </c>
      <c r="E64" s="40">
        <v>0</v>
      </c>
      <c r="F64" s="40">
        <v>0</v>
      </c>
      <c r="G64" s="41">
        <f t="shared" si="2"/>
        <v>18340</v>
      </c>
    </row>
    <row r="65" spans="1:7" ht="30.75" customHeight="1">
      <c r="A65" s="27"/>
      <c r="B65" s="28" t="s">
        <v>49</v>
      </c>
      <c r="C65" s="4" t="s">
        <v>50</v>
      </c>
      <c r="D65" s="40">
        <v>0</v>
      </c>
      <c r="E65" s="40">
        <v>18000</v>
      </c>
      <c r="F65" s="40">
        <v>17983</v>
      </c>
      <c r="G65" s="41">
        <f t="shared" si="2"/>
        <v>35983</v>
      </c>
    </row>
    <row r="66" spans="1:7" ht="30.75" customHeight="1">
      <c r="A66" s="27"/>
      <c r="B66" s="28" t="s">
        <v>51</v>
      </c>
      <c r="C66" s="4" t="s">
        <v>52</v>
      </c>
      <c r="D66" s="40">
        <v>0</v>
      </c>
      <c r="E66" s="40">
        <v>0</v>
      </c>
      <c r="F66" s="40">
        <v>0</v>
      </c>
      <c r="G66" s="41">
        <f t="shared" si="2"/>
        <v>0</v>
      </c>
    </row>
    <row r="67" spans="1:7" ht="30.75" customHeight="1">
      <c r="A67" s="27"/>
      <c r="B67" s="28" t="s">
        <v>53</v>
      </c>
      <c r="C67" s="4" t="s">
        <v>54</v>
      </c>
      <c r="D67" s="40">
        <v>0</v>
      </c>
      <c r="E67" s="40">
        <v>0</v>
      </c>
      <c r="F67" s="40">
        <v>0</v>
      </c>
      <c r="G67" s="41">
        <f t="shared" si="2"/>
        <v>0</v>
      </c>
    </row>
    <row r="68" spans="1:7" s="7" customFormat="1" ht="17.25" customHeight="1">
      <c r="A68" s="9" t="s">
        <v>55</v>
      </c>
      <c r="B68" s="12" t="s">
        <v>56</v>
      </c>
      <c r="C68" s="6"/>
      <c r="D68" s="42">
        <v>-26098.442709999992</v>
      </c>
      <c r="E68" s="42">
        <v>-29161.309909999993</v>
      </c>
      <c r="F68" s="42">
        <v>-30815.426439999992</v>
      </c>
      <c r="G68" s="41">
        <f t="shared" si="2"/>
        <v>-86075.17905999998</v>
      </c>
    </row>
    <row r="69" spans="1:7" s="7" customFormat="1" ht="17.25" customHeight="1">
      <c r="A69" s="9" t="s">
        <v>57</v>
      </c>
      <c r="B69" s="12" t="s">
        <v>58</v>
      </c>
      <c r="C69" s="6"/>
      <c r="D69" s="42">
        <v>30.448359999994864</v>
      </c>
      <c r="E69" s="42">
        <v>26764.0193</v>
      </c>
      <c r="F69" s="42">
        <v>29826.886500000001</v>
      </c>
      <c r="G69" s="42">
        <f>D69</f>
        <v>30.448359999994864</v>
      </c>
    </row>
    <row r="70" spans="1:7" s="7" customFormat="1" ht="17.25" customHeight="1">
      <c r="A70" s="9" t="s">
        <v>59</v>
      </c>
      <c r="B70" s="12" t="s">
        <v>60</v>
      </c>
      <c r="C70" s="6"/>
      <c r="D70" s="42">
        <v>26764.0193</v>
      </c>
      <c r="E70" s="42">
        <v>29826.886500000001</v>
      </c>
      <c r="F70" s="42">
        <v>31481.00303</v>
      </c>
      <c r="G70" s="42">
        <f>G69+G9-G29+G55-G68</f>
        <v>31481.003030000022</v>
      </c>
    </row>
    <row r="71" spans="1:7" s="7" customFormat="1" ht="21.75" customHeight="1" thickBot="1">
      <c r="A71" s="10" t="s">
        <v>61</v>
      </c>
      <c r="B71" s="16" t="s">
        <v>62</v>
      </c>
      <c r="C71" s="8"/>
      <c r="D71" s="44">
        <v>0</v>
      </c>
      <c r="E71" s="44">
        <v>0</v>
      </c>
      <c r="F71" s="44">
        <v>0</v>
      </c>
      <c r="G71" s="44">
        <v>0</v>
      </c>
    </row>
    <row r="72" spans="1:7" ht="8.25" customHeight="1"/>
    <row r="73" spans="1:7" ht="18.75" customHeight="1">
      <c r="B73" s="30" t="s">
        <v>99</v>
      </c>
      <c r="C73" s="30"/>
      <c r="D73" s="30"/>
      <c r="E73" s="30"/>
      <c r="F73" s="30"/>
      <c r="G73" s="30"/>
    </row>
    <row r="74" spans="1:7" s="5" customFormat="1" ht="12.75">
      <c r="B74" s="29" t="s">
        <v>100</v>
      </c>
      <c r="C74" s="29"/>
      <c r="D74" s="29"/>
      <c r="E74" s="29"/>
      <c r="F74" s="29"/>
      <c r="G74" s="29"/>
    </row>
    <row r="75" spans="1:7" s="5" customFormat="1" ht="13.5" customHeight="1">
      <c r="B75" s="35" t="s">
        <v>65</v>
      </c>
      <c r="C75" s="35"/>
      <c r="D75" s="35"/>
      <c r="E75" s="35"/>
      <c r="F75" s="35"/>
      <c r="G75" s="35"/>
    </row>
    <row r="76" spans="1:7" ht="18.75">
      <c r="B76" s="36"/>
      <c r="C76" s="36"/>
      <c r="D76" s="36"/>
      <c r="E76" s="36"/>
      <c r="F76" s="36"/>
      <c r="G76" s="36"/>
    </row>
  </sheetData>
  <mergeCells count="9">
    <mergeCell ref="E1:G1"/>
    <mergeCell ref="E3:G3"/>
    <mergeCell ref="B75:G75"/>
    <mergeCell ref="B76:G76"/>
    <mergeCell ref="A20:A22"/>
    <mergeCell ref="A24:A27"/>
    <mergeCell ref="B24:B27"/>
    <mergeCell ref="A5:G5"/>
    <mergeCell ref="E2:G2"/>
  </mergeCells>
  <pageMargins left="0.70866141732283472" right="0" top="0.74803149606299213" bottom="0.74803149606299213" header="0" footer="0"/>
  <pageSetup paperSize="9" scale="56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запрос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</dc:creator>
  <cp:lastModifiedBy>fo-09</cp:lastModifiedBy>
  <cp:lastPrinted>2023-07-18T11:47:56Z</cp:lastPrinted>
  <dcterms:created xsi:type="dcterms:W3CDTF">2022-09-28T12:50:16Z</dcterms:created>
  <dcterms:modified xsi:type="dcterms:W3CDTF">2023-07-18T11:48:00Z</dcterms:modified>
</cp:coreProperties>
</file>